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
    </mc:Choice>
  </mc:AlternateContent>
  <bookViews>
    <workbookView xWindow="120" yWindow="45" windowWidth="28515" windowHeight="14370"/>
  </bookViews>
  <sheets>
    <sheet name="Berechnung (detailliert)" sheetId="1" r:id="rId1"/>
    <sheet name="Berechung (Jahr für Jahr)" sheetId="2" r:id="rId2"/>
    <sheet name="Berechnung (Sir Anderson)" sheetId="9" r:id="rId3"/>
    <sheet name="Berechnung Gerhard Maier" sheetId="7" r:id="rId4"/>
    <sheet name="Berechnung John MacArthur" sheetId="8" r:id="rId5"/>
    <sheet name="Quellen" sheetId="4" r:id="rId6"/>
  </sheets>
  <definedNames>
    <definedName name="_xlnm._FilterDatabase" localSheetId="1" hidden="1">'Berechung (Jahr für Jahr)'!$A$1:$B$479</definedName>
    <definedName name="_xlnm.Print_Area" localSheetId="0">'Berechnung (detailliert)'!$A$1:$J$106</definedName>
    <definedName name="_xlnm.Print_Area" localSheetId="2">'Berechnung (Sir Anderson)'!$A$1:$J$108</definedName>
  </definedNames>
  <calcPr calcId="162913"/>
</workbook>
</file>

<file path=xl/calcChain.xml><?xml version="1.0" encoding="utf-8"?>
<calcChain xmlns="http://schemas.openxmlformats.org/spreadsheetml/2006/main">
  <c r="A94" i="9" l="1"/>
  <c r="J93" i="9"/>
  <c r="I93" i="9"/>
  <c r="H93" i="9"/>
  <c r="J92" i="9"/>
  <c r="I92" i="9"/>
  <c r="H92" i="9"/>
  <c r="A91" i="9"/>
  <c r="J90" i="9"/>
  <c r="I90" i="9"/>
  <c r="H90" i="9"/>
  <c r="J89" i="9"/>
  <c r="I89" i="9"/>
  <c r="A89" i="9" s="1"/>
  <c r="H89" i="9"/>
  <c r="A88" i="9"/>
  <c r="J87" i="9"/>
  <c r="I87" i="9"/>
  <c r="H87" i="9"/>
  <c r="J86" i="9"/>
  <c r="I86" i="9"/>
  <c r="H86" i="9"/>
  <c r="J84" i="9"/>
  <c r="I84" i="9"/>
  <c r="H84" i="9"/>
  <c r="J81" i="9"/>
  <c r="I81" i="9"/>
  <c r="H81" i="9"/>
  <c r="J79" i="9"/>
  <c r="I79" i="9"/>
  <c r="H79" i="9"/>
  <c r="A78" i="9"/>
  <c r="J77" i="9"/>
  <c r="I77" i="9"/>
  <c r="H77" i="9"/>
  <c r="J76" i="9"/>
  <c r="I76" i="9"/>
  <c r="H76" i="9"/>
  <c r="A75" i="9"/>
  <c r="J74" i="9"/>
  <c r="I74" i="9"/>
  <c r="H74" i="9"/>
  <c r="J73" i="9"/>
  <c r="I73" i="9"/>
  <c r="H73" i="9"/>
  <c r="B53" i="9"/>
  <c r="D52" i="9"/>
  <c r="F52" i="9" s="1"/>
  <c r="I52" i="9" s="1"/>
  <c r="I53" i="9" s="1"/>
  <c r="D51" i="9"/>
  <c r="D53" i="9" s="1"/>
  <c r="F53" i="9" s="1"/>
  <c r="B51" i="9"/>
  <c r="D50" i="9"/>
  <c r="F50" i="9" s="1"/>
  <c r="F49" i="9"/>
  <c r="D49" i="9"/>
  <c r="B2" i="2"/>
  <c r="A92" i="1"/>
  <c r="A89" i="1"/>
  <c r="A86" i="1"/>
  <c r="A76" i="1"/>
  <c r="A73" i="1"/>
  <c r="A90" i="9" l="1"/>
  <c r="A73" i="9"/>
  <c r="A79" i="9"/>
  <c r="A87" i="9"/>
  <c r="A86" i="9"/>
  <c r="A77" i="9"/>
  <c r="A76" i="9"/>
  <c r="A93" i="9"/>
  <c r="A74" i="9"/>
  <c r="A84" i="9"/>
  <c r="A92" i="9"/>
  <c r="J80" i="9"/>
  <c r="I80" i="9"/>
  <c r="H80" i="9"/>
  <c r="A81" i="9"/>
  <c r="A82" i="9" s="1"/>
  <c r="F51" i="9"/>
  <c r="B49" i="1"/>
  <c r="B51" i="1" s="1"/>
  <c r="J90" i="1"/>
  <c r="I90" i="1"/>
  <c r="H90" i="1"/>
  <c r="J82" i="1"/>
  <c r="I82" i="1"/>
  <c r="H82" i="1"/>
  <c r="J77" i="1"/>
  <c r="I77" i="1"/>
  <c r="H77" i="1"/>
  <c r="H83" i="9" l="1"/>
  <c r="A85" i="9"/>
  <c r="A95" i="9" s="1"/>
  <c r="A96" i="9" s="1"/>
  <c r="J83" i="9"/>
  <c r="I83" i="9"/>
  <c r="A80" i="9"/>
  <c r="A90" i="1"/>
  <c r="J91" i="1"/>
  <c r="I91" i="1"/>
  <c r="H91" i="1"/>
  <c r="A82" i="1"/>
  <c r="A77" i="1"/>
  <c r="A83" i="9" l="1"/>
  <c r="A91" i="1"/>
  <c r="D50" i="1"/>
  <c r="F50" i="1" s="1"/>
  <c r="I50" i="1" s="1"/>
  <c r="I51" i="1" s="1"/>
  <c r="D48" i="1"/>
  <c r="D47" i="1"/>
  <c r="D49" i="1" l="1"/>
  <c r="H74" i="1"/>
  <c r="I74" i="1"/>
  <c r="J74" i="1"/>
  <c r="F47" i="1"/>
  <c r="G78" i="1" s="1"/>
  <c r="F48" i="1"/>
  <c r="A79" i="1" l="1"/>
  <c r="A80" i="1" s="1"/>
  <c r="G81" i="1"/>
  <c r="A83" i="1" s="1"/>
  <c r="A93" i="1" s="1"/>
  <c r="F49" i="1"/>
  <c r="D51" i="1"/>
  <c r="F51" i="1" s="1"/>
  <c r="A74" i="1"/>
  <c r="H85" i="1"/>
  <c r="I85" i="1"/>
  <c r="J85" i="1"/>
  <c r="H87" i="1"/>
  <c r="I87" i="1"/>
  <c r="J87" i="1"/>
  <c r="H88" i="1"/>
  <c r="I88" i="1"/>
  <c r="J88" i="1"/>
  <c r="H72" i="1"/>
  <c r="I72" i="1"/>
  <c r="J72" i="1"/>
  <c r="J71" i="1"/>
  <c r="I71" i="1"/>
  <c r="H71" i="1"/>
  <c r="A94" i="1" l="1"/>
  <c r="A87" i="1"/>
  <c r="A72" i="1"/>
  <c r="A85" i="1"/>
  <c r="A71" i="1"/>
  <c r="I79" i="1"/>
  <c r="J79" i="1"/>
  <c r="H79" i="1"/>
  <c r="A88" i="1"/>
  <c r="B478" i="2"/>
  <c r="I84" i="1" l="1"/>
  <c r="J75" i="1"/>
  <c r="H75" i="1"/>
  <c r="I75" i="1"/>
  <c r="J84" i="1" l="1"/>
  <c r="H84" i="1"/>
  <c r="A75" i="1"/>
  <c r="J78" i="1" l="1"/>
  <c r="I78" i="1"/>
  <c r="H78" i="1"/>
  <c r="A84" i="1"/>
  <c r="H478" i="2"/>
  <c r="B479" i="2"/>
  <c r="A78" i="1" l="1"/>
  <c r="H81" i="1"/>
  <c r="I81" i="1"/>
  <c r="J81" i="1"/>
  <c r="A81" i="1" l="1"/>
</calcChain>
</file>

<file path=xl/sharedStrings.xml><?xml version="1.0" encoding="utf-8"?>
<sst xmlns="http://schemas.openxmlformats.org/spreadsheetml/2006/main" count="797" uniqueCount="631">
  <si>
    <t>Xerxes I.</t>
  </si>
  <si>
    <t>4. August 465 v. Chr</t>
  </si>
  <si>
    <t>Artaxerxes I.</t>
  </si>
  <si>
    <t>Regiert von</t>
  </si>
  <si>
    <t>Regiert bis</t>
  </si>
  <si>
    <t>Jahre</t>
  </si>
  <si>
    <t>Tage</t>
  </si>
  <si>
    <t>Gesamt</t>
  </si>
  <si>
    <t>Januar</t>
  </si>
  <si>
    <t>Februar</t>
  </si>
  <si>
    <t>März</t>
  </si>
  <si>
    <t>April</t>
  </si>
  <si>
    <t>Mai</t>
  </si>
  <si>
    <t>Juni</t>
  </si>
  <si>
    <t>Juli</t>
  </si>
  <si>
    <t>August</t>
  </si>
  <si>
    <t>Oktober</t>
  </si>
  <si>
    <t>November</t>
  </si>
  <si>
    <t>Dezember</t>
  </si>
  <si>
    <t>letzter Tag 1 v. Chr.</t>
  </si>
  <si>
    <t>erster Tag 1 n. Chr.</t>
  </si>
  <si>
    <t>http://www.hagalil.com/kalender/monate.htm</t>
  </si>
  <si>
    <t>+</t>
  </si>
  <si>
    <t>20. März 445 v. Chr.  = 1. Nissan</t>
  </si>
  <si>
    <t>18. April 445 v. Chr. = 30 Nissan</t>
  </si>
  <si>
    <t>Rüsttag = Vortag des Sabbat / Hauptfesstag des Passah am 15. Nisan</t>
  </si>
  <si>
    <t>Jahr</t>
  </si>
  <si>
    <t>445 v. Chr.</t>
  </si>
  <si>
    <t>444 v. Chr.</t>
  </si>
  <si>
    <t>443 v. Chr.</t>
  </si>
  <si>
    <t>442 v. Chr.</t>
  </si>
  <si>
    <t>441 v. Chr.</t>
  </si>
  <si>
    <t>440 v. Chr.</t>
  </si>
  <si>
    <t>439 v. Chr.</t>
  </si>
  <si>
    <t>438 v. Chr.</t>
  </si>
  <si>
    <t>437 v. Chr.</t>
  </si>
  <si>
    <t>436 v. Chr.</t>
  </si>
  <si>
    <t>435 v. Chr.</t>
  </si>
  <si>
    <t>434 v. Chr.</t>
  </si>
  <si>
    <t>433 v. Chr.</t>
  </si>
  <si>
    <t>432 v. Chr.</t>
  </si>
  <si>
    <t>431 v. Chr.</t>
  </si>
  <si>
    <t>430 v. Chr.</t>
  </si>
  <si>
    <t>429 v. Chr.</t>
  </si>
  <si>
    <t>428 v. Chr.</t>
  </si>
  <si>
    <t>427 v. Chr.</t>
  </si>
  <si>
    <t>426 v. Chr.</t>
  </si>
  <si>
    <t>425 v. Chr.</t>
  </si>
  <si>
    <t>424 v. Chr.</t>
  </si>
  <si>
    <t>423 v. Chr.</t>
  </si>
  <si>
    <t>422 v. Chr.</t>
  </si>
  <si>
    <t>421 v. Chr.</t>
  </si>
  <si>
    <t>420 v. Chr.</t>
  </si>
  <si>
    <t>419 v. Chr.</t>
  </si>
  <si>
    <t>418 v. Chr.</t>
  </si>
  <si>
    <t>417 v. Chr.</t>
  </si>
  <si>
    <t>416 v. Chr.</t>
  </si>
  <si>
    <t>415 v. Chr.</t>
  </si>
  <si>
    <t>414 v. Chr.</t>
  </si>
  <si>
    <t>413 v. Chr.</t>
  </si>
  <si>
    <t>412 v. Chr.</t>
  </si>
  <si>
    <t>411 v. Chr.</t>
  </si>
  <si>
    <t>410 v. Chr.</t>
  </si>
  <si>
    <t>409 v. Chr.</t>
  </si>
  <si>
    <t>408 v. Chr.</t>
  </si>
  <si>
    <t>407 v. Chr.</t>
  </si>
  <si>
    <t>406 v. Chr.</t>
  </si>
  <si>
    <t>405 v. Chr.</t>
  </si>
  <si>
    <t>404 v. Chr.</t>
  </si>
  <si>
    <t>403 v. Chr.</t>
  </si>
  <si>
    <t>402 v. Chr.</t>
  </si>
  <si>
    <t>401 v. Chr.</t>
  </si>
  <si>
    <t>400 v. Chr.</t>
  </si>
  <si>
    <t>399 v. Chr.</t>
  </si>
  <si>
    <t>398 v. Chr.</t>
  </si>
  <si>
    <t>397 v. Chr.</t>
  </si>
  <si>
    <t>396 v. Chr.</t>
  </si>
  <si>
    <t>395 v. Chr.</t>
  </si>
  <si>
    <t>394 v. Chr.</t>
  </si>
  <si>
    <t>393 v. Chr.</t>
  </si>
  <si>
    <t>392 v. Chr.</t>
  </si>
  <si>
    <t>391 v. Chr.</t>
  </si>
  <si>
    <t>390 v. Chr.</t>
  </si>
  <si>
    <t>389 v. Chr.</t>
  </si>
  <si>
    <t>388 v. Chr.</t>
  </si>
  <si>
    <t>387 v. Chr.</t>
  </si>
  <si>
    <t>386 v. Chr.</t>
  </si>
  <si>
    <t>385 v. Chr.</t>
  </si>
  <si>
    <t>384 v. Chr.</t>
  </si>
  <si>
    <t>383 v. Chr.</t>
  </si>
  <si>
    <t>382 v. Chr.</t>
  </si>
  <si>
    <t>381 v. Chr.</t>
  </si>
  <si>
    <t>380 v. Chr.</t>
  </si>
  <si>
    <t>379 v. Chr.</t>
  </si>
  <si>
    <t>378 v. Chr.</t>
  </si>
  <si>
    <t>377 v. Chr.</t>
  </si>
  <si>
    <t>376 v. Chr.</t>
  </si>
  <si>
    <t>375 v. Chr.</t>
  </si>
  <si>
    <t>374 v. Chr.</t>
  </si>
  <si>
    <t>373 v. Chr.</t>
  </si>
  <si>
    <t>372 v. Chr.</t>
  </si>
  <si>
    <t>371 v. Chr.</t>
  </si>
  <si>
    <t>370 v. Chr.</t>
  </si>
  <si>
    <t>369 v. Chr.</t>
  </si>
  <si>
    <t>368 v. Chr.</t>
  </si>
  <si>
    <t>367 v. Chr.</t>
  </si>
  <si>
    <t>366 v. Chr.</t>
  </si>
  <si>
    <t>365 v. Chr.</t>
  </si>
  <si>
    <t>364 v. Chr.</t>
  </si>
  <si>
    <t>363 v. Chr.</t>
  </si>
  <si>
    <t>362 v. Chr.</t>
  </si>
  <si>
    <t>361 v. Chr.</t>
  </si>
  <si>
    <t>360 v. Chr.</t>
  </si>
  <si>
    <t>359 v. Chr.</t>
  </si>
  <si>
    <t>358 v. Chr.</t>
  </si>
  <si>
    <t>357 v. Chr.</t>
  </si>
  <si>
    <t>356 v. Chr.</t>
  </si>
  <si>
    <t>355 v. Chr.</t>
  </si>
  <si>
    <t>354 v. Chr.</t>
  </si>
  <si>
    <t>353 v. Chr.</t>
  </si>
  <si>
    <t>352 v. Chr.</t>
  </si>
  <si>
    <t>351 v. Chr.</t>
  </si>
  <si>
    <t>350 v. Chr.</t>
  </si>
  <si>
    <t>349 v. Chr.</t>
  </si>
  <si>
    <t>348 v. Chr.</t>
  </si>
  <si>
    <t>347 v. Chr.</t>
  </si>
  <si>
    <t>346 v. Chr.</t>
  </si>
  <si>
    <t>345 v. Chr.</t>
  </si>
  <si>
    <t>344 v. Chr.</t>
  </si>
  <si>
    <t>343 v. Chr.</t>
  </si>
  <si>
    <t>342 v. Chr.</t>
  </si>
  <si>
    <t>341 v. Chr.</t>
  </si>
  <si>
    <t>340 v. Chr.</t>
  </si>
  <si>
    <t>339 v. Chr.</t>
  </si>
  <si>
    <t>338 v. Chr.</t>
  </si>
  <si>
    <t>337 v. Chr.</t>
  </si>
  <si>
    <t>336 v. Chr.</t>
  </si>
  <si>
    <t>335 v. Chr.</t>
  </si>
  <si>
    <t>334 v. Chr.</t>
  </si>
  <si>
    <t>333 v. Chr.</t>
  </si>
  <si>
    <t>332 v. Chr.</t>
  </si>
  <si>
    <t>331 v. Chr.</t>
  </si>
  <si>
    <t>330 v. Chr.</t>
  </si>
  <si>
    <t>329 v. Chr.</t>
  </si>
  <si>
    <t>328 v. Chr.</t>
  </si>
  <si>
    <t>327 v. Chr.</t>
  </si>
  <si>
    <t>326 v. Chr.</t>
  </si>
  <si>
    <t>325 v. Chr.</t>
  </si>
  <si>
    <t>324 v. Chr.</t>
  </si>
  <si>
    <t>323 v. Chr.</t>
  </si>
  <si>
    <t>322 v. Chr.</t>
  </si>
  <si>
    <t>321 v. Chr.</t>
  </si>
  <si>
    <t>320 v. Chr.</t>
  </si>
  <si>
    <t>319 v. Chr.</t>
  </si>
  <si>
    <t>318 v. Chr.</t>
  </si>
  <si>
    <t>317 v. Chr.</t>
  </si>
  <si>
    <t>316 v. Chr.</t>
  </si>
  <si>
    <t>315 v. Chr.</t>
  </si>
  <si>
    <t>314 v. Chr.</t>
  </si>
  <si>
    <t>313 v. Chr.</t>
  </si>
  <si>
    <t>312 v. Chr.</t>
  </si>
  <si>
    <t>311 v. Chr.</t>
  </si>
  <si>
    <t>310 v. Chr.</t>
  </si>
  <si>
    <t>309 v. Chr.</t>
  </si>
  <si>
    <t>308 v. Chr.</t>
  </si>
  <si>
    <t>307 v. Chr.</t>
  </si>
  <si>
    <t>306 v. Chr.</t>
  </si>
  <si>
    <t>305 v. Chr.</t>
  </si>
  <si>
    <t>304 v. Chr.</t>
  </si>
  <si>
    <t>303 v. Chr.</t>
  </si>
  <si>
    <t>302 v. Chr.</t>
  </si>
  <si>
    <t>301 v. Chr.</t>
  </si>
  <si>
    <t>300 v. Chr.</t>
  </si>
  <si>
    <t>299 v. Chr.</t>
  </si>
  <si>
    <t>298 v. Chr.</t>
  </si>
  <si>
    <t>297 v. Chr.</t>
  </si>
  <si>
    <t>296 v. Chr.</t>
  </si>
  <si>
    <t>295 v. Chr.</t>
  </si>
  <si>
    <t>294 v. Chr.</t>
  </si>
  <si>
    <t>293 v. Chr.</t>
  </si>
  <si>
    <t>292 v. Chr.</t>
  </si>
  <si>
    <t>291 v. Chr.</t>
  </si>
  <si>
    <t>290 v. Chr.</t>
  </si>
  <si>
    <t>289 v. Chr.</t>
  </si>
  <si>
    <t>288 v. Chr.</t>
  </si>
  <si>
    <t>287 v. Chr.</t>
  </si>
  <si>
    <t>286 v. Chr.</t>
  </si>
  <si>
    <t>285 v. Chr.</t>
  </si>
  <si>
    <t>284 v. Chr.</t>
  </si>
  <si>
    <t>283 v. Chr.</t>
  </si>
  <si>
    <t>282 v. Chr.</t>
  </si>
  <si>
    <t>281 v. Chr.</t>
  </si>
  <si>
    <t>280 v. Chr.</t>
  </si>
  <si>
    <t>279 v. Chr.</t>
  </si>
  <si>
    <t>278 v. Chr.</t>
  </si>
  <si>
    <t>277 v. Chr.</t>
  </si>
  <si>
    <t>276 v. Chr.</t>
  </si>
  <si>
    <t>275 v. Chr.</t>
  </si>
  <si>
    <t>274 v. Chr.</t>
  </si>
  <si>
    <t>273 v. Chr.</t>
  </si>
  <si>
    <t>272 v. Chr.</t>
  </si>
  <si>
    <t>271 v. Chr.</t>
  </si>
  <si>
    <t>270 v. Chr.</t>
  </si>
  <si>
    <t>269 v. Chr.</t>
  </si>
  <si>
    <t>268 v. Chr.</t>
  </si>
  <si>
    <t>267 v. Chr.</t>
  </si>
  <si>
    <t>266 v. Chr.</t>
  </si>
  <si>
    <t>265 v. Chr.</t>
  </si>
  <si>
    <t>264 v. Chr.</t>
  </si>
  <si>
    <t>263 v. Chr.</t>
  </si>
  <si>
    <t>262 v. Chr.</t>
  </si>
  <si>
    <t>261 v. Chr.</t>
  </si>
  <si>
    <t>260 v. Chr.</t>
  </si>
  <si>
    <t>259 v. Chr.</t>
  </si>
  <si>
    <t>258 v. Chr.</t>
  </si>
  <si>
    <t>257 v. Chr.</t>
  </si>
  <si>
    <t>256 v. Chr.</t>
  </si>
  <si>
    <t>255 v. Chr.</t>
  </si>
  <si>
    <t>254 v. Chr.</t>
  </si>
  <si>
    <t>253 v. Chr.</t>
  </si>
  <si>
    <t>252 v. Chr.</t>
  </si>
  <si>
    <t>251 v. Chr.</t>
  </si>
  <si>
    <t>250 v. Chr.</t>
  </si>
  <si>
    <t>249 v. Chr.</t>
  </si>
  <si>
    <t>248 v. Chr.</t>
  </si>
  <si>
    <t>247 v. Chr.</t>
  </si>
  <si>
    <t>246 v. Chr.</t>
  </si>
  <si>
    <t>245 v. Chr.</t>
  </si>
  <si>
    <t>244 v. Chr.</t>
  </si>
  <si>
    <t>243 v. Chr.</t>
  </si>
  <si>
    <t>242 v. Chr.</t>
  </si>
  <si>
    <t>241 v. Chr.</t>
  </si>
  <si>
    <t>240 v. Chr.</t>
  </si>
  <si>
    <t>239 v. Chr.</t>
  </si>
  <si>
    <t>238 v. Chr.</t>
  </si>
  <si>
    <t>237 v. Chr.</t>
  </si>
  <si>
    <t>236 v. Chr.</t>
  </si>
  <si>
    <t>235 v. Chr.</t>
  </si>
  <si>
    <t>234 v. Chr.</t>
  </si>
  <si>
    <t>233 v. Chr.</t>
  </si>
  <si>
    <t>232 v. Chr.</t>
  </si>
  <si>
    <t>231 v. Chr.</t>
  </si>
  <si>
    <t>230 v. Chr.</t>
  </si>
  <si>
    <t>229 v. Chr.</t>
  </si>
  <si>
    <t>228 v. Chr.</t>
  </si>
  <si>
    <t>227 v. Chr.</t>
  </si>
  <si>
    <t>226 v. Chr.</t>
  </si>
  <si>
    <t>225 v. Chr.</t>
  </si>
  <si>
    <t>224 v. Chr.</t>
  </si>
  <si>
    <t>223 v. Chr.</t>
  </si>
  <si>
    <t>222 v. Chr.</t>
  </si>
  <si>
    <t>221 v. Chr.</t>
  </si>
  <si>
    <t>220 v. Chr.</t>
  </si>
  <si>
    <t>219 v. Chr.</t>
  </si>
  <si>
    <t>218 v. Chr.</t>
  </si>
  <si>
    <t>217 v. Chr.</t>
  </si>
  <si>
    <t>216 v. Chr.</t>
  </si>
  <si>
    <t>215 v. Chr.</t>
  </si>
  <si>
    <t>214 v. Chr.</t>
  </si>
  <si>
    <t>213 v. Chr.</t>
  </si>
  <si>
    <t>212 v. Chr.</t>
  </si>
  <si>
    <t>211 v. Chr.</t>
  </si>
  <si>
    <t>210 v. Chr.</t>
  </si>
  <si>
    <t>209 v. Chr.</t>
  </si>
  <si>
    <t>208 v. Chr.</t>
  </si>
  <si>
    <t>207 v. Chr.</t>
  </si>
  <si>
    <t>206 v. Chr.</t>
  </si>
  <si>
    <t>205 v. Chr.</t>
  </si>
  <si>
    <t>204 v. Chr.</t>
  </si>
  <si>
    <t>203 v. Chr.</t>
  </si>
  <si>
    <t>202 v. Chr.</t>
  </si>
  <si>
    <t>201 v. Chr.</t>
  </si>
  <si>
    <t>200 v. Chr.</t>
  </si>
  <si>
    <t>199 v. Chr.</t>
  </si>
  <si>
    <t>198 v. Chr.</t>
  </si>
  <si>
    <t>197 v. Chr.</t>
  </si>
  <si>
    <t>196 v. Chr.</t>
  </si>
  <si>
    <t>195 v. Chr.</t>
  </si>
  <si>
    <t>194 v. Chr.</t>
  </si>
  <si>
    <t>193 v. Chr.</t>
  </si>
  <si>
    <t>192 v. Chr.</t>
  </si>
  <si>
    <t>191 v. Chr.</t>
  </si>
  <si>
    <t>190 v. Chr.</t>
  </si>
  <si>
    <t>189 v. Chr.</t>
  </si>
  <si>
    <t>188 v. Chr.</t>
  </si>
  <si>
    <t>187 v. Chr.</t>
  </si>
  <si>
    <t>186 v. Chr.</t>
  </si>
  <si>
    <t>185 v. Chr.</t>
  </si>
  <si>
    <t>184 v. Chr.</t>
  </si>
  <si>
    <t>183 v. Chr.</t>
  </si>
  <si>
    <t>182 v. Chr.</t>
  </si>
  <si>
    <t>181 v. Chr.</t>
  </si>
  <si>
    <t>180 v. Chr.</t>
  </si>
  <si>
    <t>179 v. Chr.</t>
  </si>
  <si>
    <t>178 v. Chr.</t>
  </si>
  <si>
    <t>177 v. Chr.</t>
  </si>
  <si>
    <t>176 v. Chr.</t>
  </si>
  <si>
    <t>175 v. Chr.</t>
  </si>
  <si>
    <t>174 v. Chr.</t>
  </si>
  <si>
    <t>173 v. Chr.</t>
  </si>
  <si>
    <t>172 v. Chr.</t>
  </si>
  <si>
    <t>171 v. Chr.</t>
  </si>
  <si>
    <t>170 v. Chr.</t>
  </si>
  <si>
    <t>169 v. Chr.</t>
  </si>
  <si>
    <t>168 v. Chr.</t>
  </si>
  <si>
    <t>167 v. Chr.</t>
  </si>
  <si>
    <t>166 v. Chr.</t>
  </si>
  <si>
    <t>165 v. Chr.</t>
  </si>
  <si>
    <t>164 v. Chr.</t>
  </si>
  <si>
    <t>163 v. Chr.</t>
  </si>
  <si>
    <t>162 v. Chr.</t>
  </si>
  <si>
    <t>161 v. Chr.</t>
  </si>
  <si>
    <t>160 v. Chr.</t>
  </si>
  <si>
    <t>159 v. Chr.</t>
  </si>
  <si>
    <t>158 v. Chr.</t>
  </si>
  <si>
    <t>157 v. Chr.</t>
  </si>
  <si>
    <t>156 v. Chr.</t>
  </si>
  <si>
    <t>155 v. Chr.</t>
  </si>
  <si>
    <t>154 v. Chr.</t>
  </si>
  <si>
    <t>153 v. Chr.</t>
  </si>
  <si>
    <t>152 v. Chr.</t>
  </si>
  <si>
    <t>151 v. Chr.</t>
  </si>
  <si>
    <t>150 v. Chr.</t>
  </si>
  <si>
    <t>149 v. Chr.</t>
  </si>
  <si>
    <t>148 v. Chr.</t>
  </si>
  <si>
    <t>147 v. Chr.</t>
  </si>
  <si>
    <t>146 v. Chr.</t>
  </si>
  <si>
    <t>145 v. Chr.</t>
  </si>
  <si>
    <t>144 v. Chr.</t>
  </si>
  <si>
    <t>143 v. Chr.</t>
  </si>
  <si>
    <t>142 v. Chr.</t>
  </si>
  <si>
    <t>141 v. Chr.</t>
  </si>
  <si>
    <t>140 v. Chr.</t>
  </si>
  <si>
    <t>139 v. Chr.</t>
  </si>
  <si>
    <t>138 v. Chr.</t>
  </si>
  <si>
    <t>137 v. Chr.</t>
  </si>
  <si>
    <t>136 v. Chr.</t>
  </si>
  <si>
    <t>135 v. Chr.</t>
  </si>
  <si>
    <t>134 v. Chr.</t>
  </si>
  <si>
    <t>133 v. Chr.</t>
  </si>
  <si>
    <t>132 v. Chr.</t>
  </si>
  <si>
    <t>131 v. Chr.</t>
  </si>
  <si>
    <t>130 v. Chr.</t>
  </si>
  <si>
    <t>129 v. Chr.</t>
  </si>
  <si>
    <t>128 v. Chr.</t>
  </si>
  <si>
    <t>127 v. Chr.</t>
  </si>
  <si>
    <t>126 v. Chr.</t>
  </si>
  <si>
    <t>125 v. Chr.</t>
  </si>
  <si>
    <t>124 v. Chr.</t>
  </si>
  <si>
    <t>123 v. Chr.</t>
  </si>
  <si>
    <t>122 v. Chr.</t>
  </si>
  <si>
    <t>121 v. Chr.</t>
  </si>
  <si>
    <t>120 v. Chr.</t>
  </si>
  <si>
    <t>119 v. Chr.</t>
  </si>
  <si>
    <t>118 v. Chr.</t>
  </si>
  <si>
    <t>117 v. Chr.</t>
  </si>
  <si>
    <t>116 v. Chr.</t>
  </si>
  <si>
    <t>115 v. Chr.</t>
  </si>
  <si>
    <t>114 v. Chr.</t>
  </si>
  <si>
    <t>113 v. Chr.</t>
  </si>
  <si>
    <t>112 v. Chr.</t>
  </si>
  <si>
    <t>111 v. Chr.</t>
  </si>
  <si>
    <t>110 v. Chr.</t>
  </si>
  <si>
    <t>109 v. Chr.</t>
  </si>
  <si>
    <t>108 v. Chr.</t>
  </si>
  <si>
    <t>107 v. Chr.</t>
  </si>
  <si>
    <t>106 v. Chr.</t>
  </si>
  <si>
    <t>105 v. Chr.</t>
  </si>
  <si>
    <t>104 v. Chr.</t>
  </si>
  <si>
    <t>103 v. Chr.</t>
  </si>
  <si>
    <t>102 v. Chr.</t>
  </si>
  <si>
    <t>101 v. Chr.</t>
  </si>
  <si>
    <t>100 v. Chr.</t>
  </si>
  <si>
    <t>99 v. Chr.</t>
  </si>
  <si>
    <t>98 v. Chr.</t>
  </si>
  <si>
    <t>97 v. Chr.</t>
  </si>
  <si>
    <t>96 v. Chr.</t>
  </si>
  <si>
    <t>95 v. Chr.</t>
  </si>
  <si>
    <t>94 v. Chr.</t>
  </si>
  <si>
    <t>93 v. Chr.</t>
  </si>
  <si>
    <t>92 v. Chr.</t>
  </si>
  <si>
    <t>91 v. Chr.</t>
  </si>
  <si>
    <t>90 v. Chr.</t>
  </si>
  <si>
    <t>89 v. Chr.</t>
  </si>
  <si>
    <t>88 v. Chr.</t>
  </si>
  <si>
    <t>87 v. Chr.</t>
  </si>
  <si>
    <t>86 v. Chr.</t>
  </si>
  <si>
    <t>85 v. Chr.</t>
  </si>
  <si>
    <t>84 v. Chr.</t>
  </si>
  <si>
    <t>83 v. Chr.</t>
  </si>
  <si>
    <t>82 v. Chr.</t>
  </si>
  <si>
    <t>81 v. Chr.</t>
  </si>
  <si>
    <t>80 v. Chr.</t>
  </si>
  <si>
    <t>79 v. Chr.</t>
  </si>
  <si>
    <t>78 v. Chr.</t>
  </si>
  <si>
    <t>77 v. Chr.</t>
  </si>
  <si>
    <t>76 v. Chr.</t>
  </si>
  <si>
    <t>75 v. Chr.</t>
  </si>
  <si>
    <t>74 v. Chr.</t>
  </si>
  <si>
    <t>73 v. Chr.</t>
  </si>
  <si>
    <t>72 v. Chr.</t>
  </si>
  <si>
    <t>71 v. Chr.</t>
  </si>
  <si>
    <t>70 v. Chr.</t>
  </si>
  <si>
    <t>69 v. Chr.</t>
  </si>
  <si>
    <t>68 v. Chr.</t>
  </si>
  <si>
    <t>67 v. Chr.</t>
  </si>
  <si>
    <t>66 v. Chr.</t>
  </si>
  <si>
    <t>65 v. Chr.</t>
  </si>
  <si>
    <t>64 v. Chr.</t>
  </si>
  <si>
    <t>63 v. Chr.</t>
  </si>
  <si>
    <t>62 v. Chr.</t>
  </si>
  <si>
    <t>61 v. Chr.</t>
  </si>
  <si>
    <t>60 v. Chr.</t>
  </si>
  <si>
    <t>59 v. Chr.</t>
  </si>
  <si>
    <t>58 v. Chr.</t>
  </si>
  <si>
    <t>57 v. Chr.</t>
  </si>
  <si>
    <t>56 v. Chr.</t>
  </si>
  <si>
    <t>55 v. Chr.</t>
  </si>
  <si>
    <t>54 v. Chr.</t>
  </si>
  <si>
    <t>53 v. Chr.</t>
  </si>
  <si>
    <t>52 v. Chr.</t>
  </si>
  <si>
    <t>51 v. Chr.</t>
  </si>
  <si>
    <t>50 v. Chr.</t>
  </si>
  <si>
    <t>49 v. Chr.</t>
  </si>
  <si>
    <t>48 v. Chr.</t>
  </si>
  <si>
    <t>47 v. Chr.</t>
  </si>
  <si>
    <t>46 v. Chr.</t>
  </si>
  <si>
    <t>45 v. Chr.</t>
  </si>
  <si>
    <t>44 v. Chr.</t>
  </si>
  <si>
    <t>43 v. Chr.</t>
  </si>
  <si>
    <t>42 v. Chr.</t>
  </si>
  <si>
    <t>41 v. Chr.</t>
  </si>
  <si>
    <t>40 v. Chr.</t>
  </si>
  <si>
    <t>39 v. Chr.</t>
  </si>
  <si>
    <t>38 v. Chr.</t>
  </si>
  <si>
    <t>37 v. Chr.</t>
  </si>
  <si>
    <t>36 v. Chr.</t>
  </si>
  <si>
    <t>35 v. Chr.</t>
  </si>
  <si>
    <t>34 v. Chr.</t>
  </si>
  <si>
    <t>33 v. Chr.</t>
  </si>
  <si>
    <t>32 v. Chr.</t>
  </si>
  <si>
    <t>31 v. Chr.</t>
  </si>
  <si>
    <t>30 v. Chr.</t>
  </si>
  <si>
    <t>29 v. Chr.</t>
  </si>
  <si>
    <t>28 v. Chr.</t>
  </si>
  <si>
    <t>27 v. Chr.</t>
  </si>
  <si>
    <t>26 v. Chr.</t>
  </si>
  <si>
    <t>25 v. Chr.</t>
  </si>
  <si>
    <t>24 v. Chr.</t>
  </si>
  <si>
    <t>23 v. Chr.</t>
  </si>
  <si>
    <t>22 v. Chr.</t>
  </si>
  <si>
    <t>21 v. Chr.</t>
  </si>
  <si>
    <t>20 v. Chr.</t>
  </si>
  <si>
    <t>19 v. Chr.</t>
  </si>
  <si>
    <t>18 v. Chr.</t>
  </si>
  <si>
    <t>17 v. Chr.</t>
  </si>
  <si>
    <t>16 v. Chr.</t>
  </si>
  <si>
    <t>15 v. Chr.</t>
  </si>
  <si>
    <t>14 v. Chr.</t>
  </si>
  <si>
    <t>13 v. Chr.</t>
  </si>
  <si>
    <t>12 v. Chr.</t>
  </si>
  <si>
    <t>11 v. Chr.</t>
  </si>
  <si>
    <t>10 v. Chr.</t>
  </si>
  <si>
    <t>9 v. Chr.</t>
  </si>
  <si>
    <t>8 v. Chr.</t>
  </si>
  <si>
    <t>7 v. Chr.</t>
  </si>
  <si>
    <t>6 v. Chr.</t>
  </si>
  <si>
    <t>5 v. Chr.</t>
  </si>
  <si>
    <t>4 v. Chr.</t>
  </si>
  <si>
    <t>3 v. Chr.</t>
  </si>
  <si>
    <t>2 v. Chr.</t>
  </si>
  <si>
    <t>1 v. Chr.</t>
  </si>
  <si>
    <t>2 n. Chr.</t>
  </si>
  <si>
    <t>3 n. Chr.</t>
  </si>
  <si>
    <t>4 n. Chr.</t>
  </si>
  <si>
    <t>5 n. Chr.</t>
  </si>
  <si>
    <t>6 n. Chr.</t>
  </si>
  <si>
    <t>7 n. Chr.</t>
  </si>
  <si>
    <t>8 n. Chr.</t>
  </si>
  <si>
    <t>9 n. Chr.</t>
  </si>
  <si>
    <t>10 n. Chr.</t>
  </si>
  <si>
    <t>11 n. Chr.</t>
  </si>
  <si>
    <t>12 n. Chr.</t>
  </si>
  <si>
    <t>13 n. Chr.</t>
  </si>
  <si>
    <t>14 n. Chr.</t>
  </si>
  <si>
    <t>15 n. Chr.</t>
  </si>
  <si>
    <t>16 n. Chr.</t>
  </si>
  <si>
    <t>17 n. Chr.</t>
  </si>
  <si>
    <t>18 n. Chr.</t>
  </si>
  <si>
    <t>19 n. Chr.</t>
  </si>
  <si>
    <t>20 n. Chr.</t>
  </si>
  <si>
    <t>21 n. Chr.</t>
  </si>
  <si>
    <t>22 n. Chr.</t>
  </si>
  <si>
    <t>23 n. Chr.</t>
  </si>
  <si>
    <t>24 n. Chr.</t>
  </si>
  <si>
    <t>25 n. Chr.</t>
  </si>
  <si>
    <t>26 n. Chr.</t>
  </si>
  <si>
    <t>27 n. Chr.</t>
  </si>
  <si>
    <t>28 n. Chr.</t>
  </si>
  <si>
    <t>29 n. Chr.</t>
  </si>
  <si>
    <t>30 n. Chr.</t>
  </si>
  <si>
    <t>31 n. Chr.</t>
  </si>
  <si>
    <t>32 n. Chr.</t>
  </si>
  <si>
    <t>Fehlende Tage im letzten Jahr</t>
  </si>
  <si>
    <t>Nisan</t>
  </si>
  <si>
    <t>Kommentar</t>
  </si>
  <si>
    <t>486 v. Chr.</t>
  </si>
  <si>
    <t>Ende 465  v. Chr.</t>
  </si>
  <si>
    <t>Dezember 424 v. Chr.</t>
  </si>
  <si>
    <t>http://de.wikipedia.org/wiki/Artaxerxes_I.</t>
  </si>
  <si>
    <t>Die Ausrottung und das Ende der 69. Jahrwoche</t>
  </si>
  <si>
    <t>Passah beginnt immer am 15. Nisan</t>
  </si>
  <si>
    <t>Ziel: maximal 14. April 32 n. Chr., weil am 15. April 32 n. Chr. Jesu Tod (Tag vor dem Sabbat = Rüsttag) war</t>
  </si>
  <si>
    <t>Jahrwochen</t>
  </si>
  <si>
    <t>Jahrwoche</t>
  </si>
  <si>
    <t>Zwischensumme</t>
  </si>
  <si>
    <t>Gesamtsumme</t>
  </si>
  <si>
    <t>Warum 360 Tage?</t>
  </si>
  <si>
    <r>
      <t>Artahsasta; "das Ende seines Akzessionsjahres leitete am 1. Nisannu 464 v. Chr. automatisch sein erstes Regierungsjahr ein."</t>
    </r>
    <r>
      <rPr>
        <vertAlign val="superscript"/>
        <sz val="11"/>
        <color theme="1"/>
        <rFont val="Calibri"/>
        <family val="2"/>
        <scheme val="minor"/>
      </rPr>
      <t>1</t>
    </r>
  </si>
  <si>
    <r>
      <t>Ermordet durch seinen Gardebefehlshaber Artabanos</t>
    </r>
    <r>
      <rPr>
        <vertAlign val="superscript"/>
        <sz val="11"/>
        <color theme="1"/>
        <rFont val="Calibri"/>
        <family val="2"/>
        <scheme val="minor"/>
      </rPr>
      <t>1</t>
    </r>
  </si>
  <si>
    <t>20. Regierungsjahr Start 20. März 445 (1. Nisan)</t>
  </si>
  <si>
    <t>Vom 1. Nisan 464 v. Chr. bis 1. Nisan 444 v. Chr. sind es 20 Jahre!</t>
  </si>
  <si>
    <t>Todestag = Rüsttag (Markus 15,6-40; vgl. aber Johannes 19,14-24)</t>
  </si>
  <si>
    <t>Rechendatum</t>
  </si>
  <si>
    <t>Datum</t>
  </si>
  <si>
    <t>Ende der ersten 7 Jahrwochen</t>
  </si>
  <si>
    <t>Beginn der ersten 7 Jahrwochen</t>
  </si>
  <si>
    <t>Beginn der 62 Jahrwochen</t>
  </si>
  <si>
    <t>Tage bis zum Jahresende</t>
  </si>
  <si>
    <t>2.) Zahlenmäßig: Gleiche Zeiten in unterschiedlichen Skalen ausgedrückt (Daniel 7,25; 12,7; Offenbarung 12,6.14; 13; auch 11,2-3)</t>
  </si>
  <si>
    <t>8. März 445 v. Chr.  = 1. Nissan</t>
  </si>
  <si>
    <t>6. April 445 v. Chr. = 30 Nissan</t>
  </si>
  <si>
    <t>#</t>
  </si>
  <si>
    <t>Quelle</t>
  </si>
  <si>
    <t>Irgendwann zwischen dem 8. März und 6. April 445 v. Chr.</t>
  </si>
  <si>
    <t>Irgendwann zwischen dem 20. März und 18. April 445 v. Chr.!</t>
  </si>
  <si>
    <t>1.) Historisch: 17. Tag vom zweiten bis 17. Tag vom siebten Monat = 150 Tage in 5 Monaten = 30 Tage pro Monat (1. Mose 7,11; 8,4 und 1. Mose 7,24; 8,3)</t>
  </si>
  <si>
    <t>Erster Tag 397 v. Chr.</t>
  </si>
  <si>
    <t>Letzter Tag 398 v. Chr.</t>
  </si>
  <si>
    <t>Letzter Tag 445 v. Chr.</t>
  </si>
  <si>
    <t>Letzter Tag 397 v. Chr.</t>
  </si>
  <si>
    <t>Erster Tag 444 v. Chr.; komplette Jahre</t>
  </si>
  <si>
    <t>Erster Tag 396 v. Chr.; komplette Jahre</t>
  </si>
  <si>
    <t>Letzter Tag 31 n. Chr.</t>
  </si>
  <si>
    <t>Erster Tag 32 n. Chr.</t>
  </si>
  <si>
    <t>Jüdische Rechnung mit 360 Tage / Jahr</t>
  </si>
  <si>
    <t>Offenbarung 11-13</t>
  </si>
  <si>
    <t>15. Nisan: Beginn des Passahfestes</t>
  </si>
  <si>
    <t>Tage bis zum Jahresende 445 v. Chr.</t>
  </si>
  <si>
    <t>Tage bis zum Jahresende 397 v. Chr.</t>
  </si>
  <si>
    <t>Tage vom Jahresanfang 397 v. Chr.</t>
  </si>
  <si>
    <t>Rechnung</t>
  </si>
  <si>
    <t>Vorwärts</t>
  </si>
  <si>
    <t>Rückwärts</t>
  </si>
  <si>
    <t>Tage vom Jahresanfang 32 n. Chr.</t>
  </si>
  <si>
    <t>1 n. Chr.</t>
  </si>
  <si>
    <t>0. Jahr v. / n. Chr. gibt es nicht</t>
  </si>
  <si>
    <t>10. Nisan: Einzug in Jerusalem</t>
  </si>
  <si>
    <t>Anmerkung: Sir Roberts Andersons Theorie basiert auf durch Astronomen bestätigte Mond-Rechnungen (Neu-Mond) zur Bestimmung des Nisan!</t>
  </si>
  <si>
    <t>Was?</t>
  </si>
  <si>
    <t>Wann?</t>
  </si>
  <si>
    <t>Begründung</t>
  </si>
  <si>
    <t>588/587 v. Chr.</t>
  </si>
  <si>
    <t>Die Jeremia-Prophezeiung beinhaltet nur indirekt eine Möglichkeit, dass die Stadt wieder aufgebaut wird (Rückkehrer müssen ja irgendwo wohnen)</t>
  </si>
  <si>
    <t>539/538 v. Chr.</t>
  </si>
  <si>
    <t>Der Fürst / Gesalbte aus Daniel 9,25 ist Kyrus mit Verweis Jesaja 45,1; 44,28</t>
  </si>
  <si>
    <t>Zeit</t>
  </si>
  <si>
    <t>49 Jahre</t>
  </si>
  <si>
    <t>ca. 440 v. Chr.</t>
  </si>
  <si>
    <t>Auf jeden Fall nach dem Befehl an Nehemia in Nehemia 2,1-8 mit etwas Zeit für die Rückkehr und das Aufbauen der Stadt</t>
  </si>
  <si>
    <t>Ende der 62 Jahrwochen</t>
  </si>
  <si>
    <t>434 Jahre</t>
  </si>
  <si>
    <t>Das Jahr der Geburt Christi</t>
  </si>
  <si>
    <t>Maier, Gehard: Der Prophet Daniel erklärt von Gehard Maier. In: Gerhard Maier / Adolf Pohl (Hrsg.): Wuppertaler Studienbibel. Wuppertal: R. Brockhaus Verlag, 1982, Bd. AT VIII, S. 347</t>
  </si>
  <si>
    <t>Maier sieht hier eine Pause zwischen den 7 und 62 Jahrwochen, die nicht unbedingt angedeutet wird</t>
  </si>
  <si>
    <r>
      <t>Auch wenn 490 Jahre ein langer Zeitraum ist, so legt Maier hier sein Ziel auf Jesu Geburt mit Weissagung auf die Ausrottung von Jesus, sagt aber bezugnehmend auf das "nach" in Daniel 9,26: "Ein größerer Abstand wird durch die Formulierung […] verboten"</t>
    </r>
    <r>
      <rPr>
        <vertAlign val="superscript"/>
        <sz val="11"/>
        <color theme="1"/>
        <rFont val="Calibri"/>
        <family val="2"/>
        <scheme val="minor"/>
      </rPr>
      <t>3</t>
    </r>
  </si>
  <si>
    <t>Beginn der 70. Jahrwoche</t>
  </si>
  <si>
    <t>Ende der 70. Jahrwoche</t>
  </si>
  <si>
    <t>7 Jahre</t>
  </si>
  <si>
    <t>490 Jahre</t>
  </si>
  <si>
    <t>ca. 445 v. Chr.</t>
  </si>
  <si>
    <t>Nehemia 2,1-8</t>
  </si>
  <si>
    <t>k.A.</t>
  </si>
  <si>
    <t>Ende von Nehemias Wiederherstellung Jerusalems und Ende von Maleachis Dienst / Ende des AT</t>
  </si>
  <si>
    <t>9. Nisan 30 n. Chr.</t>
  </si>
  <si>
    <t>Der triumphale Einzug in Jerusalem</t>
  </si>
  <si>
    <t>Bundesschluss des Antichristen</t>
  </si>
  <si>
    <t>Offenbarung 11-13.19</t>
  </si>
  <si>
    <t>7 Jahre nach dem Bundessschluss; Jesu 2. Kommen in Macht und Herrlichkeit</t>
  </si>
  <si>
    <t>abgerufen am 07.07.2014</t>
  </si>
  <si>
    <t>abgerufen am 07.07.2014
Ausgehend von diesem Kalender mit eingetragenen Feiertagen (Passah)</t>
  </si>
  <si>
    <t>http://www.bibelkommentare.de/index.php?page=qa&amp;answer_id=113</t>
  </si>
  <si>
    <t>abgerufen am 08.07.2014
Küpfer, Adolf: Weshalb sind die Jahrwochen Daniels unterteilt? In: A. Küpfer - 700 Fragen und Antworten, Frage Nr. 127.</t>
  </si>
  <si>
    <t>1. Erfüllung: Ca. 27 n. Chr.
2. Erfüllung: Ca. 66 n. Chr.
3. Erfüllung: zu Beginn des Bundes des Antichristen</t>
  </si>
  <si>
    <t>1. Erfüllung: Ca. 34 n. Chr.
2. Erfüllung: Ca. 73 n. Chr.
3. Erfüllung: Bei Jesu 2. Kommen in Macht und Herrlichkeit</t>
  </si>
  <si>
    <t>1. Erfüllung: 3,5 Jahre vor Jesu Kreuzigung / Beginn seines Wirkens
2. Erfüllung: Beginn des jüdischen Aufstandes
3. Erfüllung: Bund des Antichristen mit dem Volk Israel</t>
  </si>
  <si>
    <t>1. Erfüllung: 3,5 Jahre nach Jesu Kreuzigung
2. Erfüllung: Ende des jüdischen Aufstandes
3. Erfüllung: Das Ende des kommenden Fürsten durch das Wiederkommen Christi</t>
  </si>
  <si>
    <t>Adolf Küpfer fängt mit dem Erlass in Esra 7,11-26 an zu zählen (457 v. Chr.)</t>
  </si>
  <si>
    <t>Wenn "Platz und Stadtgraben wiederhergestellt und gebaut sein" werden</t>
  </si>
  <si>
    <t>Ankündigung aus Jeremia 30,18; 31,18ff als Wiederholung von Jeremia 29,10-14</t>
  </si>
  <si>
    <r>
      <t>Küpfer errechnet das Jahr 26 n. Chr. und kommt für den Keuzestod Jesu mit der Begründung, dass die Zeitrechnung durch den im 6. Jahrhundert lebenden römischen Abt Oionysius um 4 Jahre zu spät angesetzt ist, ebenso auf das Jahr 30 n. Chr.</t>
    </r>
    <r>
      <rPr>
        <vertAlign val="superscript"/>
        <sz val="11"/>
        <color theme="1"/>
        <rFont val="Calibri"/>
        <family val="2"/>
        <scheme val="minor"/>
      </rPr>
      <t>4</t>
    </r>
  </si>
  <si>
    <t>Hier sieht Maier in Daniel 9,26 zurecht eine Pause aufgrund des Wortes "nach".
Maier kommt zu den drei Erfüllungen, weil er
a) sagt, dass "ausrotten" auch "einen Bund schließen" meinen kann
b) sagt, dass das "er" in Daniel 9,27 sich auf Gott selbst bezieht (letztes Subjekt von Vers 26)
c) nach Ereignissen von 7 Jahren Dauer zu schauen scheint</t>
  </si>
  <si>
    <t>Zwischensumme I</t>
  </si>
  <si>
    <t>Zwischensumme II</t>
  </si>
  <si>
    <t>Berechnung der 70 Jahrwochen</t>
  </si>
  <si>
    <t xml:space="preserve">  1. Regierungsjahr</t>
  </si>
  <si>
    <t>Start 19. März 464 (1. Nisan)</t>
  </si>
  <si>
    <t>21. Regierungsjahr</t>
  </si>
  <si>
    <t>Start 08. März 444 (1. Nisan)</t>
  </si>
  <si>
    <t>… folglich…</t>
  </si>
  <si>
    <t>Ausgangspunkt: Die Herrschaft von Artahsasta, der dafür gesorgt hat, dass Jerusalem wieder aufgebaut werden kann</t>
  </si>
  <si>
    <t>Jesu Tod war im Zusammenhang mit dem Passahfest (Markus 15,6-40) / Jesus nahm Passah (Matthäus 26,2ff)</t>
  </si>
  <si>
    <t>Fakten:</t>
  </si>
  <si>
    <t>Annäherung zum Beginn der 70 Jahrwochen</t>
  </si>
  <si>
    <t>7 + 62 + 1 Jahrwochen in Jahren und Tagen</t>
  </si>
  <si>
    <r>
      <t xml:space="preserve">==&gt; Nehemia 2,1: "Und es geschah im </t>
    </r>
    <r>
      <rPr>
        <b/>
        <u/>
        <sz val="11"/>
        <color theme="1"/>
        <rFont val="Calibri"/>
        <family val="2"/>
        <scheme val="minor"/>
      </rPr>
      <t>Monat Nisan</t>
    </r>
    <r>
      <rPr>
        <sz val="11"/>
        <color theme="1"/>
        <rFont val="Calibri"/>
        <family val="2"/>
        <scheme val="minor"/>
      </rPr>
      <t xml:space="preserve">, </t>
    </r>
    <r>
      <rPr>
        <b/>
        <u/>
        <sz val="11"/>
        <color theme="1"/>
        <rFont val="Calibri"/>
        <family val="2"/>
        <scheme val="minor"/>
      </rPr>
      <t>im zwanzigsten Jahr</t>
    </r>
    <r>
      <rPr>
        <sz val="11"/>
        <color theme="1"/>
        <rFont val="Calibri"/>
        <family val="2"/>
        <scheme val="minor"/>
      </rPr>
      <t xml:space="preserve"> des Königs Artahsasta…" (465-424 inkl. Akzessionsjahr)</t>
    </r>
  </si>
  <si>
    <t>==&gt;</t>
  </si>
  <si>
    <t>Die Errechnung der 70 Jahrwochen im Detail</t>
  </si>
  <si>
    <t>Anmerkungen:</t>
  </si>
  <si>
    <t>Hilfstabelle (Aufsplittung)</t>
  </si>
  <si>
    <t>Hilfstabelle (Monate)</t>
  </si>
  <si>
    <t>(durch Ausprobieren in der o.g. Rechnung mit Zieldatum 13. April 32 n. Chr.)</t>
  </si>
  <si>
    <t>1) Bei den Summen sind Tagesanzahlen immer +1 Tag, da ein Tag in der Rechnung "Datum 2 - Datum 1" nicht mitgerechnet wird.</t>
  </si>
  <si>
    <t>2) Rechnungsproblem "Vorwärts" / "Rückwärts": Bei einem Datum v. Chr. werden Jahre runtergezählt und Monate hochgezählt</t>
  </si>
  <si>
    <t>==&gt; Rückwärtsrechnungen werden vom größeren Jahr 31.12. subtrahiert; Vorwärtsrechnungen werden zum Jahresanfang subtrahiert</t>
  </si>
  <si>
    <t>==&gt; Es muss aber mit unserem Kalender (=365 Tage) weitergerechnet werden!</t>
  </si>
  <si>
    <t>Start der 70 Jahrwochen: 14. März 445 v. Chr.</t>
  </si>
  <si>
    <t>Der Beginn des Passahfestes: 13. April 32 n. Chr. (15. Nisan)</t>
  </si>
  <si>
    <t>Start der 70 Jahrwochen: 21. März 445 v. Chr.</t>
  </si>
  <si>
    <t>Einzug in Jerusalem: 06. April 32 n. Chr. (10. Nisan)</t>
  </si>
  <si>
    <t>Berechnung der 70 Jahrwochen (nach Sir Anderson)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</si>
</sst>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u/>
      <sz val="11"/>
      <color theme="10"/>
      <name val="Calibri"/>
      <family val="2"/>
      <scheme val="minor"/>
    </font>
    <font>
      <i/>
      <sz val="11"/>
      <color theme="1"/>
      <name val="Calibri"/>
      <family val="2"/>
      <scheme val="minor"/>
    </font>
    <font>
      <b/>
      <sz val="11"/>
      <color rgb="FFFF0000"/>
      <name val="Calibri"/>
      <family val="2"/>
      <scheme val="minor"/>
    </font>
    <font>
      <b/>
      <sz val="11"/>
      <color theme="1"/>
      <name val="Calibri"/>
      <family val="2"/>
      <scheme val="minor"/>
    </font>
    <font>
      <b/>
      <u/>
      <sz val="11"/>
      <color theme="1"/>
      <name val="Calibri"/>
      <family val="2"/>
      <scheme val="minor"/>
    </font>
    <font>
      <vertAlign val="superscript"/>
      <sz val="11"/>
      <color theme="1"/>
      <name val="Calibri"/>
      <family val="2"/>
      <scheme val="minor"/>
    </font>
    <font>
      <b/>
      <sz val="11"/>
      <color theme="0" tint="-0.249977111117893"/>
      <name val="Calibri"/>
      <family val="2"/>
      <scheme val="minor"/>
    </font>
    <font>
      <sz val="11"/>
      <color theme="0" tint="-0.249977111117893"/>
      <name val="Calibri"/>
      <family val="2"/>
      <scheme val="minor"/>
    </font>
    <font>
      <sz val="11"/>
      <name val="Calibri"/>
      <family val="2"/>
      <scheme val="minor"/>
    </font>
    <font>
      <b/>
      <u/>
      <sz val="16"/>
      <color theme="1"/>
      <name val="Calibri"/>
      <family val="2"/>
      <scheme val="minor"/>
    </font>
    <font>
      <sz val="11"/>
      <color rgb="FF0070C0"/>
      <name val="Calibri"/>
      <family val="2"/>
      <scheme val="minor"/>
    </font>
    <font>
      <b/>
      <sz val="11"/>
      <color rgb="FF0070C0"/>
      <name val="Calibri"/>
      <family val="2"/>
      <scheme val="minor"/>
    </font>
    <font>
      <u/>
      <sz val="11"/>
      <color theme="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8" tint="0.79998168889431442"/>
        <bgColor indexed="64"/>
      </patternFill>
    </fill>
    <fill>
      <patternFill patternType="solid">
        <fgColor theme="9" tint="0.59999389629810485"/>
        <bgColor indexed="64"/>
      </patternFill>
    </fill>
  </fills>
  <borders count="63">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right>
      <top/>
      <bottom style="thin">
        <color theme="0"/>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theme="0"/>
      </left>
      <right/>
      <top/>
      <bottom style="thin">
        <color theme="0"/>
      </bottom>
      <diagonal/>
    </border>
    <border>
      <left style="thin">
        <color indexed="64"/>
      </left>
      <right style="medium">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51">
    <xf numFmtId="0" fontId="0" fillId="0" borderId="0" xfId="0"/>
    <xf numFmtId="14" fontId="0" fillId="0" borderId="0" xfId="0" applyNumberFormat="1"/>
    <xf numFmtId="0" fontId="0" fillId="0" borderId="0" xfId="0" applyNumberFormat="1"/>
    <xf numFmtId="0" fontId="4" fillId="0" borderId="0" xfId="0" applyFont="1"/>
    <xf numFmtId="0" fontId="0" fillId="0" borderId="0" xfId="0"/>
    <xf numFmtId="0" fontId="0" fillId="0" borderId="1" xfId="0" applyBorder="1"/>
    <xf numFmtId="0" fontId="4" fillId="0" borderId="1" xfId="0" applyFont="1" applyBorder="1"/>
    <xf numFmtId="0" fontId="1" fillId="0" borderId="1" xfId="1" applyBorder="1"/>
    <xf numFmtId="14" fontId="0" fillId="0" borderId="1" xfId="0" applyNumberFormat="1" applyBorder="1"/>
    <xf numFmtId="0" fontId="4" fillId="0" borderId="1" xfId="0" quotePrefix="1" applyFont="1" applyBorder="1"/>
    <xf numFmtId="0" fontId="0" fillId="0" borderId="3" xfId="0" applyBorder="1"/>
    <xf numFmtId="0" fontId="0" fillId="0" borderId="4" xfId="0" applyBorder="1"/>
    <xf numFmtId="0" fontId="0" fillId="0" borderId="2" xfId="0" applyBorder="1"/>
    <xf numFmtId="0" fontId="4" fillId="0" borderId="2" xfId="0" applyFont="1" applyBorder="1" applyAlignment="1">
      <alignment horizontal="center"/>
    </xf>
    <xf numFmtId="0" fontId="0" fillId="0" borderId="2" xfId="0" applyBorder="1" applyAlignment="1">
      <alignment horizontal="center"/>
    </xf>
    <xf numFmtId="0" fontId="0" fillId="0" borderId="8" xfId="0" applyBorder="1"/>
    <xf numFmtId="0" fontId="0" fillId="0" borderId="9" xfId="0" applyBorder="1"/>
    <xf numFmtId="0" fontId="0" fillId="0" borderId="10" xfId="0" applyBorder="1"/>
    <xf numFmtId="0" fontId="0" fillId="0" borderId="11" xfId="0" applyBorder="1"/>
    <xf numFmtId="0" fontId="0" fillId="0" borderId="15" xfId="0" applyBorder="1"/>
    <xf numFmtId="0" fontId="0" fillId="0" borderId="16" xfId="0" applyBorder="1"/>
    <xf numFmtId="0" fontId="0" fillId="0" borderId="17" xfId="0" applyBorder="1"/>
    <xf numFmtId="0" fontId="0" fillId="0" borderId="18" xfId="0" quotePrefix="1" applyBorder="1" applyAlignment="1">
      <alignment horizontal="right"/>
    </xf>
    <xf numFmtId="0" fontId="0" fillId="0" borderId="19" xfId="0" applyBorder="1"/>
    <xf numFmtId="0" fontId="0" fillId="0" borderId="20" xfId="0" quotePrefix="1" applyBorder="1" applyAlignment="1">
      <alignment horizontal="right"/>
    </xf>
    <xf numFmtId="0" fontId="0" fillId="0" borderId="21" xfId="0" applyBorder="1"/>
    <xf numFmtId="0" fontId="4" fillId="0" borderId="12" xfId="0" quotePrefix="1" applyFont="1" applyBorder="1" applyAlignment="1">
      <alignment horizontal="right"/>
    </xf>
    <xf numFmtId="0" fontId="4" fillId="0" borderId="13" xfId="0" applyFont="1" applyBorder="1"/>
    <xf numFmtId="0" fontId="4" fillId="0" borderId="14" xfId="0" applyFont="1" applyBorder="1"/>
    <xf numFmtId="0" fontId="4" fillId="0" borderId="22" xfId="0" applyFont="1" applyBorder="1" applyAlignment="1">
      <alignment horizontal="right"/>
    </xf>
    <xf numFmtId="0" fontId="4" fillId="0" borderId="23" xfId="0" applyFont="1" applyBorder="1"/>
    <xf numFmtId="0" fontId="4" fillId="0" borderId="24" xfId="0" applyFont="1" applyBorder="1"/>
    <xf numFmtId="0" fontId="8" fillId="0" borderId="1" xfId="0" applyFont="1" applyBorder="1"/>
    <xf numFmtId="0" fontId="8" fillId="0" borderId="3" xfId="0" applyFont="1" applyBorder="1"/>
    <xf numFmtId="0" fontId="0" fillId="0" borderId="25" xfId="0" applyBorder="1"/>
    <xf numFmtId="14" fontId="0" fillId="0" borderId="4" xfId="0" applyNumberFormat="1" applyBorder="1"/>
    <xf numFmtId="0" fontId="3" fillId="0" borderId="2" xfId="0" applyFont="1" applyBorder="1" applyAlignment="1">
      <alignment horizontal="center"/>
    </xf>
    <xf numFmtId="0" fontId="0" fillId="0" borderId="2" xfId="0" applyBorder="1" applyAlignment="1">
      <alignment horizontal="left"/>
    </xf>
    <xf numFmtId="0" fontId="5" fillId="0" borderId="1" xfId="0" applyFont="1" applyBorder="1"/>
    <xf numFmtId="0" fontId="4" fillId="0" borderId="14" xfId="0" applyFont="1" applyBorder="1" applyAlignment="1">
      <alignment horizontal="center" vertical="center"/>
    </xf>
    <xf numFmtId="0" fontId="4" fillId="0" borderId="14" xfId="0" applyFont="1" applyBorder="1" applyAlignment="1">
      <alignment horizontal="center"/>
    </xf>
    <xf numFmtId="0" fontId="8" fillId="0" borderId="50" xfId="0" applyFont="1" applyBorder="1"/>
    <xf numFmtId="0" fontId="0" fillId="0" borderId="26" xfId="0" applyBorder="1"/>
    <xf numFmtId="0" fontId="8" fillId="0" borderId="51" xfId="0" applyFont="1" applyBorder="1"/>
    <xf numFmtId="0" fontId="8" fillId="0" borderId="4" xfId="0" applyNumberFormat="1" applyFont="1" applyBorder="1"/>
    <xf numFmtId="0" fontId="8" fillId="0" borderId="4" xfId="0" applyFont="1" applyBorder="1"/>
    <xf numFmtId="0" fontId="8" fillId="0" borderId="50" xfId="0" applyNumberFormat="1" applyFont="1" applyBorder="1"/>
    <xf numFmtId="0" fontId="3" fillId="0" borderId="1" xfId="0" applyFont="1" applyBorder="1"/>
    <xf numFmtId="0" fontId="0" fillId="0" borderId="2" xfId="0" applyBorder="1" applyAlignment="1">
      <alignment horizontal="center" vertical="center"/>
    </xf>
    <xf numFmtId="0" fontId="0" fillId="0" borderId="0" xfId="0" applyAlignment="1">
      <alignment horizontal="right"/>
    </xf>
    <xf numFmtId="0" fontId="1" fillId="0" borderId="2" xfId="1" applyBorder="1" applyAlignment="1">
      <alignment vertical="center" wrapText="1"/>
    </xf>
    <xf numFmtId="0" fontId="0" fillId="0" borderId="2" xfId="0" applyBorder="1" applyAlignment="1">
      <alignment vertical="center"/>
    </xf>
    <xf numFmtId="0" fontId="0" fillId="0" borderId="2" xfId="0" applyBorder="1" applyAlignment="1">
      <alignment vertical="center" wrapText="1"/>
    </xf>
    <xf numFmtId="0" fontId="9" fillId="0" borderId="2" xfId="1" applyFont="1" applyBorder="1" applyAlignment="1">
      <alignment vertical="center" wrapText="1"/>
    </xf>
    <xf numFmtId="0" fontId="0" fillId="0" borderId="2" xfId="0" applyBorder="1" applyAlignment="1">
      <alignment horizontal="left" vertical="center" wrapText="1"/>
    </xf>
    <xf numFmtId="0" fontId="4" fillId="0" borderId="16" xfId="0" applyFont="1" applyBorder="1" applyAlignment="1">
      <alignment horizont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4" xfId="0" applyBorder="1" applyAlignment="1">
      <alignment horizontal="center" vertical="center"/>
    </xf>
    <xf numFmtId="14" fontId="4" fillId="4" borderId="34" xfId="0" applyNumberFormat="1" applyFont="1" applyFill="1" applyBorder="1" applyAlignment="1">
      <alignment horizontal="left"/>
    </xf>
    <xf numFmtId="14" fontId="0" fillId="3" borderId="46" xfId="0" applyNumberFormat="1" applyFill="1" applyBorder="1" applyAlignment="1">
      <alignment horizontal="left"/>
    </xf>
    <xf numFmtId="14" fontId="0" fillId="0" borderId="29" xfId="0" applyNumberFormat="1" applyBorder="1" applyAlignment="1">
      <alignment horizontal="left"/>
    </xf>
    <xf numFmtId="0" fontId="0" fillId="0" borderId="28" xfId="0" applyFont="1" applyBorder="1" applyAlignment="1">
      <alignment horizontal="left"/>
    </xf>
    <xf numFmtId="0" fontId="0" fillId="0" borderId="41" xfId="0" applyFont="1" applyBorder="1" applyAlignment="1">
      <alignment horizontal="left"/>
    </xf>
    <xf numFmtId="14" fontId="4" fillId="2" borderId="7" xfId="0" applyNumberFormat="1" applyFont="1" applyFill="1" applyBorder="1" applyAlignment="1">
      <alignment horizontal="left"/>
    </xf>
    <xf numFmtId="0" fontId="4" fillId="2" borderId="6" xfId="0" applyFont="1" applyFill="1" applyBorder="1" applyAlignment="1">
      <alignment horizontal="left"/>
    </xf>
    <xf numFmtId="0" fontId="4" fillId="2" borderId="42" xfId="0" applyFont="1" applyFill="1" applyBorder="1" applyAlignment="1">
      <alignment horizontal="left"/>
    </xf>
    <xf numFmtId="14" fontId="0" fillId="0" borderId="7" xfId="0" applyNumberFormat="1" applyBorder="1" applyAlignment="1">
      <alignment horizontal="left"/>
    </xf>
    <xf numFmtId="14" fontId="0" fillId="3" borderId="31" xfId="0" applyNumberFormat="1" applyFill="1" applyBorder="1" applyAlignment="1">
      <alignment horizontal="left"/>
    </xf>
    <xf numFmtId="14" fontId="0" fillId="0" borderId="38" xfId="0" applyNumberFormat="1" applyBorder="1" applyAlignment="1">
      <alignment horizontal="left"/>
    </xf>
    <xf numFmtId="14" fontId="0" fillId="3" borderId="32" xfId="0" applyNumberFormat="1" applyFill="1" applyBorder="1" applyAlignment="1">
      <alignment horizontal="left"/>
    </xf>
    <xf numFmtId="0" fontId="7" fillId="0" borderId="50" xfId="0" applyFont="1" applyBorder="1" applyAlignment="1">
      <alignment horizontal="center"/>
    </xf>
    <xf numFmtId="0" fontId="0" fillId="0" borderId="39" xfId="0" applyBorder="1" applyAlignment="1">
      <alignment horizontal="center"/>
    </xf>
    <xf numFmtId="0" fontId="0" fillId="0" borderId="35" xfId="0" applyBorder="1" applyAlignment="1">
      <alignment horizontal="center"/>
    </xf>
    <xf numFmtId="14" fontId="0" fillId="3" borderId="31" xfId="0" applyNumberFormat="1" applyFont="1" applyFill="1" applyBorder="1" applyAlignment="1">
      <alignment horizontal="left"/>
    </xf>
    <xf numFmtId="14" fontId="4" fillId="2" borderId="38" xfId="0" applyNumberFormat="1" applyFont="1" applyFill="1" applyBorder="1" applyAlignment="1">
      <alignment horizontal="left"/>
    </xf>
    <xf numFmtId="0" fontId="2" fillId="0" borderId="39" xfId="0" applyFont="1" applyBorder="1" applyAlignment="1">
      <alignment horizontal="center"/>
    </xf>
    <xf numFmtId="0" fontId="2" fillId="0" borderId="40" xfId="0" applyFont="1" applyBorder="1" applyAlignment="1">
      <alignment horizontal="center"/>
    </xf>
    <xf numFmtId="0" fontId="2" fillId="0" borderId="35" xfId="0" applyFont="1" applyBorder="1" applyAlignment="1">
      <alignment horizontal="center"/>
    </xf>
    <xf numFmtId="0" fontId="0" fillId="0" borderId="37" xfId="0" applyFont="1" applyBorder="1" applyAlignment="1">
      <alignment horizontal="left"/>
    </xf>
    <xf numFmtId="0" fontId="0" fillId="0" borderId="44" xfId="0" applyFont="1" applyBorder="1" applyAlignment="1">
      <alignment horizontal="left"/>
    </xf>
    <xf numFmtId="0" fontId="0" fillId="0" borderId="6" xfId="0" applyFont="1" applyBorder="1" applyAlignment="1">
      <alignment horizontal="left"/>
    </xf>
    <xf numFmtId="0" fontId="0" fillId="0" borderId="42" xfId="0" applyFont="1" applyBorder="1" applyAlignment="1">
      <alignment horizontal="left"/>
    </xf>
    <xf numFmtId="0" fontId="4" fillId="2" borderId="37" xfId="0" applyFont="1" applyFill="1" applyBorder="1" applyAlignment="1">
      <alignment horizontal="left"/>
    </xf>
    <xf numFmtId="0" fontId="4" fillId="2" borderId="44" xfId="0" applyFont="1" applyFill="1" applyBorder="1" applyAlignment="1">
      <alignment horizontal="left"/>
    </xf>
    <xf numFmtId="0" fontId="4" fillId="4" borderId="34" xfId="0" applyFont="1" applyFill="1" applyBorder="1" applyAlignment="1">
      <alignment horizontal="left"/>
    </xf>
    <xf numFmtId="0" fontId="4" fillId="0" borderId="13"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2" xfId="0" applyBorder="1" applyAlignment="1">
      <alignment horizontal="right" vertical="center"/>
    </xf>
    <xf numFmtId="0" fontId="0" fillId="0" borderId="10" xfId="0" applyBorder="1" applyAlignment="1">
      <alignment horizontal="right" vertical="center"/>
    </xf>
    <xf numFmtId="0" fontId="4" fillId="0" borderId="12" xfId="0" applyFont="1" applyBorder="1" applyAlignment="1">
      <alignment horizontal="center"/>
    </xf>
    <xf numFmtId="14" fontId="4" fillId="2" borderId="52" xfId="0" applyNumberFormat="1" applyFont="1" applyFill="1" applyBorder="1" applyAlignment="1">
      <alignment horizontal="left"/>
    </xf>
    <xf numFmtId="14" fontId="0" fillId="0" borderId="53" xfId="0" applyNumberFormat="1" applyBorder="1" applyAlignment="1">
      <alignment horizontal="left"/>
    </xf>
    <xf numFmtId="14" fontId="0" fillId="3" borderId="54" xfId="0" applyNumberFormat="1" applyFont="1" applyFill="1" applyBorder="1" applyAlignment="1">
      <alignment horizontal="left"/>
    </xf>
    <xf numFmtId="14" fontId="0" fillId="0" borderId="52" xfId="0" applyNumberFormat="1" applyBorder="1" applyAlignment="1">
      <alignment horizontal="left"/>
    </xf>
    <xf numFmtId="14" fontId="0" fillId="3" borderId="55" xfId="0" applyNumberFormat="1" applyFill="1" applyBorder="1" applyAlignment="1">
      <alignment horizontal="left"/>
    </xf>
    <xf numFmtId="14" fontId="0" fillId="0" borderId="56" xfId="0" applyNumberFormat="1" applyBorder="1" applyAlignment="1">
      <alignment horizontal="left"/>
    </xf>
    <xf numFmtId="14" fontId="4" fillId="2" borderId="53" xfId="0" applyNumberFormat="1" applyFont="1" applyFill="1" applyBorder="1" applyAlignment="1">
      <alignment horizontal="left"/>
    </xf>
    <xf numFmtId="14" fontId="0" fillId="3" borderId="54" xfId="0" applyNumberFormat="1" applyFill="1" applyBorder="1" applyAlignment="1">
      <alignment horizontal="left"/>
    </xf>
    <xf numFmtId="14" fontId="4" fillId="4" borderId="39" xfId="0" applyNumberFormat="1" applyFont="1" applyFill="1" applyBorder="1" applyAlignment="1">
      <alignment horizontal="left"/>
    </xf>
    <xf numFmtId="14" fontId="0" fillId="3" borderId="57" xfId="0" applyNumberFormat="1" applyFill="1" applyBorder="1" applyAlignment="1">
      <alignment horizontal="left"/>
    </xf>
    <xf numFmtId="0" fontId="4" fillId="4" borderId="39" xfId="0" applyFont="1" applyFill="1" applyBorder="1" applyAlignment="1">
      <alignment horizontal="left"/>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1" fillId="0" borderId="1" xfId="0" applyFont="1" applyBorder="1"/>
    <xf numFmtId="0" fontId="0" fillId="0" borderId="30" xfId="0" applyBorder="1" applyAlignment="1">
      <alignment horizontal="left" vertical="center" wrapText="1"/>
    </xf>
    <xf numFmtId="0" fontId="0" fillId="0" borderId="43" xfId="0" applyBorder="1" applyAlignment="1">
      <alignment horizontal="left" vertical="center" wrapText="1"/>
    </xf>
    <xf numFmtId="0" fontId="4" fillId="0" borderId="27" xfId="0" applyFont="1" applyBorder="1" applyAlignment="1">
      <alignment vertical="center"/>
    </xf>
    <xf numFmtId="0" fontId="0" fillId="0" borderId="6" xfId="0" applyBorder="1" applyAlignment="1">
      <alignment horizontal="left" vertical="center"/>
    </xf>
    <xf numFmtId="0" fontId="0" fillId="0" borderId="42" xfId="0" applyBorder="1" applyAlignment="1">
      <alignment horizontal="left" vertical="center"/>
    </xf>
    <xf numFmtId="0" fontId="4" fillId="0" borderId="18" xfId="0" applyFont="1" applyBorder="1" applyAlignment="1">
      <alignment vertical="center"/>
    </xf>
    <xf numFmtId="0" fontId="0" fillId="0" borderId="9" xfId="0" applyBorder="1" applyAlignment="1">
      <alignment vertical="center"/>
    </xf>
    <xf numFmtId="0" fontId="4" fillId="0" borderId="28" xfId="0" applyFont="1" applyBorder="1" applyAlignment="1">
      <alignment horizontal="center"/>
    </xf>
    <xf numFmtId="0" fontId="4" fillId="0" borderId="41" xfId="0" applyFont="1" applyBorder="1" applyAlignment="1">
      <alignment horizontal="center"/>
    </xf>
    <xf numFmtId="0" fontId="4" fillId="0" borderId="58" xfId="0" applyFont="1" applyBorder="1" applyAlignment="1">
      <alignment horizontal="center"/>
    </xf>
    <xf numFmtId="0" fontId="0" fillId="0" borderId="59" xfId="0" applyBorder="1" applyAlignment="1">
      <alignment horizontal="left" vertical="center"/>
    </xf>
    <xf numFmtId="0" fontId="0" fillId="0" borderId="60" xfId="0" applyBorder="1" applyAlignment="1">
      <alignment horizontal="left" vertical="center" wrapText="1"/>
    </xf>
    <xf numFmtId="0" fontId="12" fillId="0" borderId="1" xfId="0" applyFont="1" applyBorder="1"/>
    <xf numFmtId="0" fontId="2" fillId="0" borderId="1" xfId="0" applyFont="1" applyBorder="1"/>
    <xf numFmtId="0" fontId="0" fillId="0" borderId="1" xfId="0" applyFont="1" applyFill="1" applyBorder="1"/>
    <xf numFmtId="0" fontId="0" fillId="0" borderId="1" xfId="0" applyFill="1" applyBorder="1"/>
    <xf numFmtId="0" fontId="0" fillId="0" borderId="9" xfId="0" applyFill="1" applyBorder="1" applyAlignment="1">
      <alignment vertical="center"/>
    </xf>
    <xf numFmtId="0" fontId="13" fillId="0" borderId="1" xfId="0" applyFont="1" applyBorder="1"/>
    <xf numFmtId="0" fontId="0" fillId="0" borderId="1" xfId="0" quotePrefix="1" applyBorder="1"/>
    <xf numFmtId="0" fontId="0" fillId="0" borderId="61" xfId="0" applyBorder="1"/>
    <xf numFmtId="0" fontId="0" fillId="0" borderId="51" xfId="0" applyBorder="1"/>
    <xf numFmtId="0" fontId="0" fillId="0" borderId="18" xfId="0" applyBorder="1"/>
    <xf numFmtId="0" fontId="0" fillId="0" borderId="36" xfId="0" applyBorder="1"/>
    <xf numFmtId="0" fontId="0" fillId="0" borderId="62" xfId="0" applyBorder="1"/>
    <xf numFmtId="0" fontId="4" fillId="0" borderId="25" xfId="0" quotePrefix="1" applyFont="1" applyBorder="1" applyAlignment="1">
      <alignment horizontal="center"/>
    </xf>
    <xf numFmtId="3" fontId="4" fillId="3" borderId="30" xfId="0" applyNumberFormat="1" applyFont="1" applyFill="1" applyBorder="1" applyAlignment="1">
      <alignment horizontal="right"/>
    </xf>
    <xf numFmtId="3" fontId="4" fillId="3" borderId="43" xfId="0" applyNumberFormat="1" applyFont="1" applyFill="1" applyBorder="1" applyAlignment="1">
      <alignment horizontal="right"/>
    </xf>
    <xf numFmtId="0" fontId="0" fillId="0" borderId="50" xfId="0" applyFont="1" applyBorder="1"/>
    <xf numFmtId="0" fontId="7" fillId="0" borderId="50" xfId="0" applyFont="1" applyFill="1" applyBorder="1" applyAlignment="1">
      <alignment horizontal="center"/>
    </xf>
    <xf numFmtId="14" fontId="8" fillId="0" borderId="50" xfId="0" applyNumberFormat="1" applyFont="1" applyFill="1" applyBorder="1"/>
    <xf numFmtId="0" fontId="8" fillId="0" borderId="50" xfId="0" applyFont="1" applyFill="1" applyBorder="1"/>
    <xf numFmtId="0" fontId="8" fillId="0" borderId="50" xfId="0" applyNumberFormat="1" applyFont="1" applyFill="1" applyBorder="1"/>
    <xf numFmtId="0" fontId="4" fillId="0" borderId="48" xfId="0" applyFont="1" applyBorder="1" applyAlignment="1">
      <alignment horizontal="center" vertical="center"/>
    </xf>
    <xf numFmtId="0" fontId="4" fillId="0" borderId="24" xfId="0" applyFont="1" applyBorder="1" applyAlignment="1">
      <alignment horizontal="center" vertical="center"/>
    </xf>
    <xf numFmtId="3" fontId="4" fillId="3" borderId="45" xfId="0" applyNumberFormat="1" applyFont="1" applyFill="1" applyBorder="1" applyAlignment="1">
      <alignment horizontal="right"/>
    </xf>
    <xf numFmtId="3" fontId="4" fillId="3" borderId="47" xfId="0" applyNumberFormat="1" applyFont="1" applyFill="1" applyBorder="1" applyAlignment="1">
      <alignment horizontal="right"/>
    </xf>
    <xf numFmtId="3" fontId="4" fillId="3" borderId="5" xfId="0" applyNumberFormat="1" applyFont="1" applyFill="1" applyBorder="1" applyAlignment="1">
      <alignment horizontal="right"/>
    </xf>
    <xf numFmtId="3" fontId="4" fillId="3" borderId="0" xfId="0" applyNumberFormat="1" applyFont="1" applyFill="1" applyBorder="1" applyAlignment="1">
      <alignment horizontal="right"/>
    </xf>
    <xf numFmtId="3" fontId="4" fillId="4" borderId="33" xfId="0" applyNumberFormat="1" applyFont="1" applyFill="1" applyBorder="1" applyAlignment="1">
      <alignment horizontal="right"/>
    </xf>
    <xf numFmtId="3" fontId="4" fillId="4" borderId="34" xfId="0" applyNumberFormat="1" applyFont="1" applyFill="1" applyBorder="1" applyAlignment="1">
      <alignment horizontal="right"/>
    </xf>
    <xf numFmtId="3" fontId="4" fillId="4" borderId="40" xfId="0" applyNumberFormat="1" applyFont="1" applyFill="1" applyBorder="1" applyAlignment="1">
      <alignment horizontal="right"/>
    </xf>
    <xf numFmtId="0" fontId="0" fillId="0" borderId="1" xfId="0" applyBorder="1" applyAlignment="1">
      <alignment horizontal="center" vertical="top"/>
    </xf>
    <xf numFmtId="3" fontId="0" fillId="0" borderId="2" xfId="0" applyNumberFormat="1" applyBorder="1"/>
    <xf numFmtId="14" fontId="4" fillId="2" borderId="56" xfId="0" applyNumberFormat="1" applyFont="1" applyFill="1" applyBorder="1" applyAlignment="1">
      <alignment horizontal="left"/>
    </xf>
    <xf numFmtId="14" fontId="4" fillId="2" borderId="29" xfId="0" applyNumberFormat="1" applyFont="1" applyFill="1" applyBorder="1" applyAlignment="1">
      <alignment horizontal="left"/>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105</xdr:row>
      <xdr:rowOff>0</xdr:rowOff>
    </xdr:from>
    <xdr:to>
      <xdr:col>8</xdr:col>
      <xdr:colOff>85726</xdr:colOff>
      <xdr:row>105</xdr:row>
      <xdr:rowOff>3790950</xdr:rowOff>
    </xdr:to>
    <xdr:pic>
      <xdr:nvPicPr>
        <xdr:cNvPr id="13" name="Grafik 12"/>
        <xdr:cNvPicPr>
          <a:picLocks noChangeAspect="1"/>
        </xdr:cNvPicPr>
      </xdr:nvPicPr>
      <xdr:blipFill rotWithShape="1">
        <a:blip xmlns:r="http://schemas.openxmlformats.org/officeDocument/2006/relationships" r:embed="rId1"/>
        <a:srcRect l="17268" t="19534" r="17177" b="41594"/>
        <a:stretch/>
      </xdr:blipFill>
      <xdr:spPr>
        <a:xfrm>
          <a:off x="0" y="23736300"/>
          <a:ext cx="7991476" cy="3790950"/>
        </a:xfrm>
        <a:prstGeom prst="rect">
          <a:avLst/>
        </a:prstGeom>
      </xdr:spPr>
    </xdr:pic>
    <xdr:clientData/>
  </xdr:twoCellAnchor>
  <xdr:twoCellAnchor editAs="oneCell">
    <xdr:from>
      <xdr:col>0</xdr:col>
      <xdr:colOff>0</xdr:colOff>
      <xdr:row>63</xdr:row>
      <xdr:rowOff>0</xdr:rowOff>
    </xdr:from>
    <xdr:to>
      <xdr:col>8</xdr:col>
      <xdr:colOff>85726</xdr:colOff>
      <xdr:row>63</xdr:row>
      <xdr:rowOff>3810000</xdr:rowOff>
    </xdr:to>
    <xdr:pic>
      <xdr:nvPicPr>
        <xdr:cNvPr id="8" name="Grafik 7"/>
        <xdr:cNvPicPr>
          <a:picLocks noChangeAspect="1"/>
        </xdr:cNvPicPr>
      </xdr:nvPicPr>
      <xdr:blipFill rotWithShape="1">
        <a:blip xmlns:r="http://schemas.openxmlformats.org/officeDocument/2006/relationships" r:embed="rId2"/>
        <a:srcRect l="17268" t="19534" r="17177" b="41399"/>
        <a:stretch/>
      </xdr:blipFill>
      <xdr:spPr>
        <a:xfrm>
          <a:off x="0" y="19069050"/>
          <a:ext cx="7991476" cy="3810000"/>
        </a:xfrm>
        <a:prstGeom prst="rect">
          <a:avLst/>
        </a:prstGeom>
      </xdr:spPr>
    </xdr:pic>
    <xdr:clientData/>
  </xdr:twoCellAnchor>
  <xdr:twoCellAnchor>
    <xdr:from>
      <xdr:col>2</xdr:col>
      <xdr:colOff>990600</xdr:colOff>
      <xdr:row>63</xdr:row>
      <xdr:rowOff>2114550</xdr:rowOff>
    </xdr:from>
    <xdr:to>
      <xdr:col>3</xdr:col>
      <xdr:colOff>581025</xdr:colOff>
      <xdr:row>63</xdr:row>
      <xdr:rowOff>2628900</xdr:rowOff>
    </xdr:to>
    <xdr:sp macro="" textlink="">
      <xdr:nvSpPr>
        <xdr:cNvPr id="10" name="Rechteck 9"/>
        <xdr:cNvSpPr/>
      </xdr:nvSpPr>
      <xdr:spPr>
        <a:xfrm>
          <a:off x="3438525" y="21183600"/>
          <a:ext cx="1114425" cy="5143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xdr:col>
      <xdr:colOff>19050</xdr:colOff>
      <xdr:row>105</xdr:row>
      <xdr:rowOff>2667000</xdr:rowOff>
    </xdr:from>
    <xdr:to>
      <xdr:col>1</xdr:col>
      <xdr:colOff>1133475</xdr:colOff>
      <xdr:row>105</xdr:row>
      <xdr:rowOff>3181350</xdr:rowOff>
    </xdr:to>
    <xdr:sp macro="" textlink="">
      <xdr:nvSpPr>
        <xdr:cNvPr id="12" name="Rechteck 11"/>
        <xdr:cNvSpPr/>
      </xdr:nvSpPr>
      <xdr:spPr>
        <a:xfrm>
          <a:off x="1171575" y="26679525"/>
          <a:ext cx="1114425" cy="5143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114300</xdr:colOff>
      <xdr:row>477</xdr:row>
      <xdr:rowOff>104775</xdr:rowOff>
    </xdr:from>
    <xdr:to>
      <xdr:col>3</xdr:col>
      <xdr:colOff>647700</xdr:colOff>
      <xdr:row>477</xdr:row>
      <xdr:rowOff>104775</xdr:rowOff>
    </xdr:to>
    <xdr:cxnSp macro="">
      <xdr:nvCxnSpPr>
        <xdr:cNvPr id="3" name="Gerade Verbindung mit Pfeil 2"/>
        <xdr:cNvCxnSpPr/>
      </xdr:nvCxnSpPr>
      <xdr:spPr>
        <a:xfrm>
          <a:off x="3457575" y="90973275"/>
          <a:ext cx="533400" cy="0"/>
        </a:xfrm>
        <a:prstGeom prst="straightConnector1">
          <a:avLst/>
        </a:prstGeom>
        <a:ln w="41275">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107</xdr:row>
      <xdr:rowOff>0</xdr:rowOff>
    </xdr:from>
    <xdr:to>
      <xdr:col>8</xdr:col>
      <xdr:colOff>85726</xdr:colOff>
      <xdr:row>107</xdr:row>
      <xdr:rowOff>3790950</xdr:rowOff>
    </xdr:to>
    <xdr:pic>
      <xdr:nvPicPr>
        <xdr:cNvPr id="2" name="Grafik 1"/>
        <xdr:cNvPicPr>
          <a:picLocks noChangeAspect="1"/>
        </xdr:cNvPicPr>
      </xdr:nvPicPr>
      <xdr:blipFill rotWithShape="1">
        <a:blip xmlns:r="http://schemas.openxmlformats.org/officeDocument/2006/relationships" r:embed="rId1"/>
        <a:srcRect l="17268" t="19534" r="17177" b="41594"/>
        <a:stretch/>
      </xdr:blipFill>
      <xdr:spPr>
        <a:xfrm>
          <a:off x="0" y="24136350"/>
          <a:ext cx="7991476" cy="3790950"/>
        </a:xfrm>
        <a:prstGeom prst="rect">
          <a:avLst/>
        </a:prstGeom>
      </xdr:spPr>
    </xdr:pic>
    <xdr:clientData/>
  </xdr:twoCellAnchor>
  <xdr:twoCellAnchor editAs="oneCell">
    <xdr:from>
      <xdr:col>0</xdr:col>
      <xdr:colOff>0</xdr:colOff>
      <xdr:row>65</xdr:row>
      <xdr:rowOff>0</xdr:rowOff>
    </xdr:from>
    <xdr:to>
      <xdr:col>8</xdr:col>
      <xdr:colOff>85726</xdr:colOff>
      <xdr:row>65</xdr:row>
      <xdr:rowOff>3810000</xdr:rowOff>
    </xdr:to>
    <xdr:pic>
      <xdr:nvPicPr>
        <xdr:cNvPr id="3" name="Grafik 2"/>
        <xdr:cNvPicPr>
          <a:picLocks noChangeAspect="1"/>
        </xdr:cNvPicPr>
      </xdr:nvPicPr>
      <xdr:blipFill rotWithShape="1">
        <a:blip xmlns:r="http://schemas.openxmlformats.org/officeDocument/2006/relationships" r:embed="rId2"/>
        <a:srcRect l="17268" t="19534" r="17177" b="41399"/>
        <a:stretch/>
      </xdr:blipFill>
      <xdr:spPr>
        <a:xfrm>
          <a:off x="0" y="12392025"/>
          <a:ext cx="7991476" cy="3810000"/>
        </a:xfrm>
        <a:prstGeom prst="rect">
          <a:avLst/>
        </a:prstGeom>
      </xdr:spPr>
    </xdr:pic>
    <xdr:clientData/>
  </xdr:twoCellAnchor>
  <xdr:twoCellAnchor>
    <xdr:from>
      <xdr:col>2</xdr:col>
      <xdr:colOff>990600</xdr:colOff>
      <xdr:row>65</xdr:row>
      <xdr:rowOff>2114550</xdr:rowOff>
    </xdr:from>
    <xdr:to>
      <xdr:col>3</xdr:col>
      <xdr:colOff>581025</xdr:colOff>
      <xdr:row>65</xdr:row>
      <xdr:rowOff>2628900</xdr:rowOff>
    </xdr:to>
    <xdr:sp macro="" textlink="">
      <xdr:nvSpPr>
        <xdr:cNvPr id="4" name="Rechteck 3"/>
        <xdr:cNvSpPr/>
      </xdr:nvSpPr>
      <xdr:spPr>
        <a:xfrm>
          <a:off x="3438525" y="14506575"/>
          <a:ext cx="1114425" cy="5143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xdr:col>
      <xdr:colOff>19050</xdr:colOff>
      <xdr:row>107</xdr:row>
      <xdr:rowOff>2667000</xdr:rowOff>
    </xdr:from>
    <xdr:to>
      <xdr:col>1</xdr:col>
      <xdr:colOff>1133475</xdr:colOff>
      <xdr:row>107</xdr:row>
      <xdr:rowOff>3181350</xdr:rowOff>
    </xdr:to>
    <xdr:sp macro="" textlink="">
      <xdr:nvSpPr>
        <xdr:cNvPr id="5" name="Rechteck 4"/>
        <xdr:cNvSpPr/>
      </xdr:nvSpPr>
      <xdr:spPr>
        <a:xfrm>
          <a:off x="1171575" y="26803350"/>
          <a:ext cx="1114425" cy="5143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www.bibelkommentare.de/index.php?page=qa&amp;answer_id=113" TargetMode="External"/><Relationship Id="rId2" Type="http://schemas.openxmlformats.org/officeDocument/2006/relationships/hyperlink" Target="http://www.hagalil.com/kalender/monate.htm" TargetMode="External"/><Relationship Id="rId1" Type="http://schemas.openxmlformats.org/officeDocument/2006/relationships/hyperlink" Target="http://de.wikipedia.org/wiki/Artaxerxes_I." TargetMode="Externa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7"/>
  <sheetViews>
    <sheetView tabSelected="1" zoomScaleNormal="100" workbookViewId="0">
      <selection sqref="A1:J1"/>
    </sheetView>
  </sheetViews>
  <sheetFormatPr baseColWidth="10" defaultRowHeight="15" x14ac:dyDescent="0.25"/>
  <cols>
    <col min="1" max="1" width="17.28515625" style="5" customWidth="1"/>
    <col min="2" max="2" width="19.42578125" style="5" bestFit="1" customWidth="1"/>
    <col min="3" max="3" width="22.85546875" style="5" customWidth="1"/>
    <col min="4" max="6" width="11.42578125" style="5"/>
    <col min="7" max="7" width="13.28515625" style="5" bestFit="1" customWidth="1"/>
    <col min="8" max="16384" width="11.42578125" style="5"/>
  </cols>
  <sheetData>
    <row r="1" spans="1:11" ht="21" x14ac:dyDescent="0.25">
      <c r="A1" s="103" t="s">
        <v>604</v>
      </c>
      <c r="B1" s="104"/>
      <c r="C1" s="104"/>
      <c r="D1" s="104"/>
      <c r="E1" s="104"/>
      <c r="F1" s="104"/>
      <c r="G1" s="104"/>
      <c r="H1" s="104"/>
      <c r="I1" s="104"/>
      <c r="J1" s="104"/>
    </row>
    <row r="4" spans="1:11" x14ac:dyDescent="0.25">
      <c r="A4" s="118" t="s">
        <v>610</v>
      </c>
      <c r="B4" s="105"/>
    </row>
    <row r="5" spans="1:11" ht="15.75" thickBot="1" x14ac:dyDescent="0.3"/>
    <row r="6" spans="1:11" x14ac:dyDescent="0.25">
      <c r="A6" s="19"/>
      <c r="B6" s="55" t="s">
        <v>3</v>
      </c>
      <c r="C6" s="55" t="s">
        <v>4</v>
      </c>
      <c r="D6" s="113" t="s">
        <v>505</v>
      </c>
      <c r="E6" s="114"/>
      <c r="F6" s="114"/>
      <c r="G6" s="114"/>
      <c r="H6" s="114"/>
      <c r="I6" s="114"/>
      <c r="J6" s="115"/>
      <c r="K6" s="10"/>
    </row>
    <row r="7" spans="1:11" ht="17.25" x14ac:dyDescent="0.25">
      <c r="A7" s="108" t="s">
        <v>0</v>
      </c>
      <c r="B7" s="51" t="s">
        <v>506</v>
      </c>
      <c r="C7" s="51" t="s">
        <v>1</v>
      </c>
      <c r="D7" s="109" t="s">
        <v>519</v>
      </c>
      <c r="E7" s="110"/>
      <c r="F7" s="110"/>
      <c r="G7" s="110"/>
      <c r="H7" s="110"/>
      <c r="I7" s="110"/>
      <c r="J7" s="116"/>
      <c r="K7" s="10"/>
    </row>
    <row r="8" spans="1:11" ht="35.25" customHeight="1" thickBot="1" x14ac:dyDescent="0.3">
      <c r="A8" s="111" t="s">
        <v>2</v>
      </c>
      <c r="B8" s="122" t="s">
        <v>507</v>
      </c>
      <c r="C8" s="112" t="s">
        <v>508</v>
      </c>
      <c r="D8" s="106" t="s">
        <v>518</v>
      </c>
      <c r="E8" s="107"/>
      <c r="F8" s="107"/>
      <c r="G8" s="107"/>
      <c r="H8" s="107"/>
      <c r="I8" s="107"/>
      <c r="J8" s="117"/>
      <c r="K8" s="10"/>
    </row>
    <row r="12" spans="1:11" x14ac:dyDescent="0.25">
      <c r="A12" s="118" t="s">
        <v>613</v>
      </c>
      <c r="B12" s="105"/>
    </row>
    <row r="14" spans="1:11" x14ac:dyDescent="0.25">
      <c r="A14" s="5" t="s">
        <v>605</v>
      </c>
      <c r="B14" s="5" t="s">
        <v>606</v>
      </c>
    </row>
    <row r="15" spans="1:11" x14ac:dyDescent="0.25">
      <c r="A15" s="5" t="s">
        <v>607</v>
      </c>
      <c r="B15" s="5" t="s">
        <v>608</v>
      </c>
    </row>
    <row r="17" spans="1:11" x14ac:dyDescent="0.25">
      <c r="A17" s="119" t="s">
        <v>609</v>
      </c>
    </row>
    <row r="18" spans="1:11" x14ac:dyDescent="0.25">
      <c r="A18" s="5" t="s">
        <v>521</v>
      </c>
    </row>
    <row r="20" spans="1:11" x14ac:dyDescent="0.25">
      <c r="A20" s="119" t="s">
        <v>609</v>
      </c>
      <c r="K20" s="8"/>
    </row>
    <row r="21" spans="1:11" x14ac:dyDescent="0.25">
      <c r="A21" s="120" t="s">
        <v>520</v>
      </c>
      <c r="B21" s="121"/>
      <c r="C21" s="121"/>
      <c r="K21" s="8"/>
    </row>
    <row r="22" spans="1:11" x14ac:dyDescent="0.25">
      <c r="A22" s="124" t="s">
        <v>615</v>
      </c>
      <c r="B22" s="121"/>
      <c r="C22" s="121"/>
      <c r="K22" s="8"/>
    </row>
    <row r="24" spans="1:11" x14ac:dyDescent="0.25">
      <c r="A24" s="5" t="s">
        <v>23</v>
      </c>
    </row>
    <row r="25" spans="1:11" x14ac:dyDescent="0.25">
      <c r="A25" s="5" t="s">
        <v>24</v>
      </c>
    </row>
    <row r="27" spans="1:11" x14ac:dyDescent="0.25">
      <c r="A27" s="119" t="s">
        <v>609</v>
      </c>
    </row>
    <row r="28" spans="1:11" x14ac:dyDescent="0.25">
      <c r="A28" s="38" t="s">
        <v>535</v>
      </c>
    </row>
    <row r="32" spans="1:11" x14ac:dyDescent="0.25">
      <c r="A32" s="118" t="s">
        <v>510</v>
      </c>
    </row>
    <row r="34" spans="1:11" x14ac:dyDescent="0.25">
      <c r="A34" s="123" t="s">
        <v>612</v>
      </c>
    </row>
    <row r="35" spans="1:11" x14ac:dyDescent="0.25">
      <c r="A35" s="5" t="s">
        <v>611</v>
      </c>
    </row>
    <row r="36" spans="1:11" x14ac:dyDescent="0.25">
      <c r="A36" s="5" t="s">
        <v>511</v>
      </c>
    </row>
    <row r="37" spans="1:11" x14ac:dyDescent="0.25">
      <c r="A37" s="5" t="s">
        <v>522</v>
      </c>
    </row>
    <row r="38" spans="1:11" x14ac:dyDescent="0.25">
      <c r="A38" s="5" t="s">
        <v>25</v>
      </c>
    </row>
    <row r="40" spans="1:11" x14ac:dyDescent="0.25">
      <c r="A40" s="119" t="s">
        <v>609</v>
      </c>
    </row>
    <row r="41" spans="1:11" x14ac:dyDescent="0.25">
      <c r="A41" s="38" t="s">
        <v>512</v>
      </c>
    </row>
    <row r="45" spans="1:11" x14ac:dyDescent="0.25">
      <c r="A45" s="118" t="s">
        <v>614</v>
      </c>
    </row>
    <row r="46" spans="1:11" ht="15.75" thickBot="1" x14ac:dyDescent="0.3">
      <c r="B46" s="9"/>
    </row>
    <row r="47" spans="1:11" ht="15" customHeight="1" x14ac:dyDescent="0.25">
      <c r="A47" s="19"/>
      <c r="B47" s="20">
        <v>7</v>
      </c>
      <c r="C47" s="20" t="s">
        <v>513</v>
      </c>
      <c r="D47" s="20">
        <f>B47*7</f>
        <v>49</v>
      </c>
      <c r="E47" s="20" t="s">
        <v>5</v>
      </c>
      <c r="F47" s="20">
        <f t="shared" ref="F47:F48" si="0">D47*360</f>
        <v>17640</v>
      </c>
      <c r="G47" s="21" t="s">
        <v>6</v>
      </c>
    </row>
    <row r="48" spans="1:11" ht="15" customHeight="1" thickBot="1" x14ac:dyDescent="0.3">
      <c r="A48" s="22" t="s">
        <v>22</v>
      </c>
      <c r="B48" s="16">
        <v>62</v>
      </c>
      <c r="C48" s="16" t="s">
        <v>513</v>
      </c>
      <c r="D48" s="16">
        <f>B48*7</f>
        <v>434</v>
      </c>
      <c r="E48" s="16" t="s">
        <v>5</v>
      </c>
      <c r="F48" s="16">
        <f t="shared" si="0"/>
        <v>156240</v>
      </c>
      <c r="G48" s="23" t="s">
        <v>6</v>
      </c>
      <c r="H48" s="15"/>
      <c r="I48" s="15"/>
      <c r="J48" s="15"/>
      <c r="K48" s="15"/>
    </row>
    <row r="49" spans="1:14" ht="15" customHeight="1" thickBot="1" x14ac:dyDescent="0.3">
      <c r="A49" s="26" t="s">
        <v>515</v>
      </c>
      <c r="B49" s="27">
        <f>B47+B48</f>
        <v>69</v>
      </c>
      <c r="C49" s="27" t="s">
        <v>513</v>
      </c>
      <c r="D49" s="27">
        <f>D47+D48</f>
        <v>483</v>
      </c>
      <c r="E49" s="27" t="s">
        <v>5</v>
      </c>
      <c r="F49" s="27">
        <f>D49*360</f>
        <v>173880</v>
      </c>
      <c r="G49" s="28" t="s">
        <v>6</v>
      </c>
      <c r="H49" s="34"/>
      <c r="I49" s="72" t="s">
        <v>546</v>
      </c>
      <c r="J49" s="73"/>
      <c r="K49" s="10"/>
    </row>
    <row r="50" spans="1:14" ht="15" customHeight="1" thickBot="1" x14ac:dyDescent="0.3">
      <c r="A50" s="24" t="s">
        <v>22</v>
      </c>
      <c r="B50" s="18">
        <v>1</v>
      </c>
      <c r="C50" s="18" t="s">
        <v>514</v>
      </c>
      <c r="D50" s="18">
        <f>B50*7</f>
        <v>7</v>
      </c>
      <c r="E50" s="18" t="s">
        <v>5</v>
      </c>
      <c r="F50" s="18">
        <f t="shared" ref="F50" si="1">D50*360</f>
        <v>2520</v>
      </c>
      <c r="G50" s="25" t="s">
        <v>6</v>
      </c>
      <c r="H50" s="130" t="s">
        <v>616</v>
      </c>
      <c r="I50" s="128">
        <f>F50/2</f>
        <v>1260</v>
      </c>
      <c r="J50" s="129" t="s">
        <v>6</v>
      </c>
      <c r="K50" s="10"/>
    </row>
    <row r="51" spans="1:14" ht="15" customHeight="1" thickTop="1" thickBot="1" x14ac:dyDescent="0.3">
      <c r="A51" s="29" t="s">
        <v>516</v>
      </c>
      <c r="B51" s="30">
        <f>B49+B50</f>
        <v>70</v>
      </c>
      <c r="C51" s="30" t="s">
        <v>513</v>
      </c>
      <c r="D51" s="30">
        <f>SUM(D49:D50)</f>
        <v>490</v>
      </c>
      <c r="E51" s="30" t="s">
        <v>5</v>
      </c>
      <c r="F51" s="30">
        <f>D51*360</f>
        <v>176400</v>
      </c>
      <c r="G51" s="31" t="s">
        <v>6</v>
      </c>
      <c r="H51" s="125"/>
      <c r="I51" s="127">
        <f>I50/360</f>
        <v>3.5</v>
      </c>
      <c r="J51" s="23" t="s">
        <v>5</v>
      </c>
      <c r="K51" s="126"/>
    </row>
    <row r="52" spans="1:14" ht="15.75" thickBot="1" x14ac:dyDescent="0.3">
      <c r="A52" s="11"/>
      <c r="B52" s="11"/>
      <c r="C52" s="11"/>
      <c r="D52" s="76" t="s">
        <v>545</v>
      </c>
      <c r="E52" s="77"/>
      <c r="F52" s="77"/>
      <c r="G52" s="78"/>
      <c r="I52" s="11"/>
      <c r="J52" s="11"/>
    </row>
    <row r="54" spans="1:14" x14ac:dyDescent="0.25">
      <c r="A54" s="6" t="s">
        <v>517</v>
      </c>
    </row>
    <row r="55" spans="1:14" x14ac:dyDescent="0.25">
      <c r="A55" s="5" t="s">
        <v>536</v>
      </c>
    </row>
    <row r="56" spans="1:14" x14ac:dyDescent="0.25">
      <c r="A56" s="5" t="s">
        <v>529</v>
      </c>
      <c r="B56" s="15"/>
      <c r="C56" s="15"/>
      <c r="D56" s="15"/>
      <c r="E56" s="15"/>
      <c r="F56" s="15"/>
      <c r="G56" s="15"/>
      <c r="I56" s="15"/>
      <c r="J56" s="15"/>
      <c r="K56" s="15"/>
      <c r="M56" s="15"/>
      <c r="N56" s="15"/>
    </row>
    <row r="57" spans="1:14" x14ac:dyDescent="0.25">
      <c r="A57" s="124"/>
    </row>
    <row r="58" spans="1:14" x14ac:dyDescent="0.25">
      <c r="A58" s="9" t="s">
        <v>625</v>
      </c>
    </row>
    <row r="59" spans="1:14" x14ac:dyDescent="0.25">
      <c r="A59" s="124"/>
    </row>
    <row r="60" spans="1:14" x14ac:dyDescent="0.25">
      <c r="A60" s="124"/>
    </row>
    <row r="62" spans="1:14" x14ac:dyDescent="0.25">
      <c r="A62" s="118" t="s">
        <v>627</v>
      </c>
      <c r="B62" s="6"/>
      <c r="C62" s="6"/>
    </row>
    <row r="63" spans="1:14" x14ac:dyDescent="0.25">
      <c r="C63" s="7"/>
      <c r="L63" s="8"/>
      <c r="M63" s="8"/>
    </row>
    <row r="64" spans="1:14" ht="300.75" customHeight="1" x14ac:dyDescent="0.25">
      <c r="I64" s="147">
        <v>2</v>
      </c>
    </row>
    <row r="68" spans="1:15" x14ac:dyDescent="0.25">
      <c r="A68" s="118" t="s">
        <v>617</v>
      </c>
    </row>
    <row r="69" spans="1:15" ht="15.75" thickBot="1" x14ac:dyDescent="0.3">
      <c r="B69" s="15"/>
      <c r="C69" s="15"/>
      <c r="D69" s="15"/>
      <c r="E69" s="15"/>
      <c r="F69" s="15"/>
      <c r="G69" s="15"/>
      <c r="H69" s="15"/>
      <c r="I69" s="15"/>
      <c r="J69" s="15"/>
      <c r="K69" s="15"/>
      <c r="M69" s="15"/>
      <c r="N69" s="15"/>
    </row>
    <row r="70" spans="1:15" ht="15.75" thickBot="1" x14ac:dyDescent="0.3">
      <c r="A70" s="86" t="s">
        <v>524</v>
      </c>
      <c r="B70" s="86"/>
      <c r="C70" s="91" t="s">
        <v>505</v>
      </c>
      <c r="D70" s="86"/>
      <c r="E70" s="40" t="s">
        <v>551</v>
      </c>
      <c r="F70" s="34"/>
      <c r="G70" s="134" t="s">
        <v>523</v>
      </c>
      <c r="H70" s="71" t="s">
        <v>619</v>
      </c>
      <c r="I70" s="71"/>
      <c r="J70" s="71"/>
      <c r="K70" s="42"/>
      <c r="O70" s="10"/>
    </row>
    <row r="71" spans="1:15" x14ac:dyDescent="0.25">
      <c r="A71" s="83" t="str">
        <f>CONCATENATE(H71,". ",VLOOKUP(I71,$I$94:$J$104,2)," ",J71-2000," v. Chr.")</f>
        <v>21. März 445 v. Chr.</v>
      </c>
      <c r="B71" s="84"/>
      <c r="C71" s="92" t="s">
        <v>526</v>
      </c>
      <c r="D71" s="75"/>
      <c r="E71" s="56" t="s">
        <v>552</v>
      </c>
      <c r="F71" s="34"/>
      <c r="G71" s="135">
        <v>199139</v>
      </c>
      <c r="H71" s="41">
        <f>DAY(G71)</f>
        <v>21</v>
      </c>
      <c r="I71" s="46">
        <f>MONTH(G71)</f>
        <v>3</v>
      </c>
      <c r="J71" s="41">
        <f>YEAR(G71)</f>
        <v>2445</v>
      </c>
      <c r="K71" s="42"/>
      <c r="O71" s="10"/>
    </row>
    <row r="72" spans="1:15" x14ac:dyDescent="0.25">
      <c r="A72" s="81" t="str">
        <f>CONCATENATE(H72,". ",VLOOKUP(I72,$I$94:$J$104,2)," ",J72-2000," v. Chr.")</f>
        <v>31. Dezember 445 v. Chr.</v>
      </c>
      <c r="B72" s="82"/>
      <c r="C72" s="93" t="s">
        <v>539</v>
      </c>
      <c r="D72" s="67"/>
      <c r="E72" s="57"/>
      <c r="F72" s="34"/>
      <c r="G72" s="135">
        <v>199424</v>
      </c>
      <c r="H72" s="41">
        <f>DAY(G72)</f>
        <v>31</v>
      </c>
      <c r="I72" s="46">
        <f>MONTH(G72)</f>
        <v>12</v>
      </c>
      <c r="J72" s="41">
        <f>YEAR(G72)</f>
        <v>2445</v>
      </c>
      <c r="K72" s="42"/>
      <c r="O72" s="10"/>
    </row>
    <row r="73" spans="1:15" ht="15.75" thickBot="1" x14ac:dyDescent="0.3">
      <c r="A73" s="131">
        <f>G72-G71+1</f>
        <v>286</v>
      </c>
      <c r="B73" s="132"/>
      <c r="C73" s="94" t="s">
        <v>548</v>
      </c>
      <c r="D73" s="74"/>
      <c r="E73" s="58"/>
      <c r="F73" s="34"/>
      <c r="G73" s="136"/>
      <c r="H73" s="41"/>
      <c r="I73" s="46"/>
      <c r="J73" s="41"/>
      <c r="K73" s="42"/>
      <c r="O73" s="10"/>
    </row>
    <row r="74" spans="1:15" x14ac:dyDescent="0.25">
      <c r="A74" s="79" t="str">
        <f>CONCATENATE(H74,". ",VLOOKUP(I74,$I$94:$J$104,2)," ",J74-2000," v. Chr.")</f>
        <v>31. Dezember 444 v. Chr.</v>
      </c>
      <c r="B74" s="80"/>
      <c r="C74" s="95" t="s">
        <v>541</v>
      </c>
      <c r="D74" s="69"/>
      <c r="E74" s="56" t="s">
        <v>553</v>
      </c>
      <c r="F74" s="34"/>
      <c r="G74" s="135">
        <v>199059</v>
      </c>
      <c r="H74" s="41">
        <f>DAY(G74)</f>
        <v>31</v>
      </c>
      <c r="I74" s="46">
        <f>MONTH(G74)</f>
        <v>12</v>
      </c>
      <c r="J74" s="41">
        <f>YEAR(G74)</f>
        <v>2444</v>
      </c>
      <c r="K74" s="42"/>
      <c r="O74" s="10"/>
    </row>
    <row r="75" spans="1:15" x14ac:dyDescent="0.25">
      <c r="A75" s="81" t="str">
        <f>CONCATENATE(H75,". ",VLOOKUP(I75,$I$94:$J$104,2)," ",J75-2000," v. Chr.")</f>
        <v>1. Januar 398 v. Chr.</v>
      </c>
      <c r="B75" s="82"/>
      <c r="C75" s="93" t="s">
        <v>538</v>
      </c>
      <c r="D75" s="67"/>
      <c r="E75" s="57"/>
      <c r="F75" s="34"/>
      <c r="G75" s="135">
        <v>181893</v>
      </c>
      <c r="H75" s="41">
        <f>DAY(G75)</f>
        <v>1</v>
      </c>
      <c r="I75" s="46">
        <f>MONTH(G75)</f>
        <v>1</v>
      </c>
      <c r="J75" s="41">
        <f>YEAR(G75)</f>
        <v>2398</v>
      </c>
      <c r="K75" s="42"/>
      <c r="O75" s="10"/>
    </row>
    <row r="76" spans="1:15" ht="15.75" thickBot="1" x14ac:dyDescent="0.3">
      <c r="A76" s="140">
        <f>G74-G75+1</f>
        <v>17167</v>
      </c>
      <c r="B76" s="141"/>
      <c r="C76" s="96" t="s">
        <v>6</v>
      </c>
      <c r="D76" s="60"/>
      <c r="E76" s="58"/>
      <c r="F76" s="34"/>
      <c r="G76" s="137"/>
      <c r="H76" s="41"/>
      <c r="I76" s="46"/>
      <c r="J76" s="41"/>
      <c r="K76" s="42"/>
      <c r="O76" s="10"/>
    </row>
    <row r="77" spans="1:15" x14ac:dyDescent="0.25">
      <c r="A77" s="62" t="str">
        <f>CONCATENATE(H77,". ",VLOOKUP(I77,$I$94:$J$104,2)," ",J77-2000," v. Chr.")</f>
        <v>1. Januar 397 v. Chr.</v>
      </c>
      <c r="B77" s="63"/>
      <c r="C77" s="97" t="s">
        <v>537</v>
      </c>
      <c r="D77" s="61"/>
      <c r="E77" s="56" t="s">
        <v>552</v>
      </c>
      <c r="F77" s="34"/>
      <c r="G77" s="135">
        <v>181528</v>
      </c>
      <c r="H77" s="41">
        <f>DAY(G77)</f>
        <v>1</v>
      </c>
      <c r="I77" s="46">
        <f>MONTH(G77)</f>
        <v>1</v>
      </c>
      <c r="J77" s="41">
        <f>YEAR(G77)</f>
        <v>2397</v>
      </c>
      <c r="K77" s="42"/>
      <c r="O77" s="10"/>
    </row>
    <row r="78" spans="1:15" x14ac:dyDescent="0.25">
      <c r="A78" s="65" t="str">
        <f>CONCATENATE(H78,". ",VLOOKUP(I78,$I$94:$J$104,2)," ",J78-2000," v. Chr.")</f>
        <v>6. Juli 397 v. Chr.</v>
      </c>
      <c r="B78" s="66"/>
      <c r="C78" s="98" t="s">
        <v>525</v>
      </c>
      <c r="D78" s="64"/>
      <c r="E78" s="57"/>
      <c r="F78" s="34"/>
      <c r="G78" s="135">
        <f>G77+F47-A76-A73-1</f>
        <v>181714</v>
      </c>
      <c r="H78" s="41">
        <f>DAY(G78)</f>
        <v>6</v>
      </c>
      <c r="I78" s="46">
        <f>MONTH(G78)</f>
        <v>7</v>
      </c>
      <c r="J78" s="41">
        <f>YEAR(G78)</f>
        <v>2397</v>
      </c>
      <c r="K78" s="42"/>
      <c r="O78" s="10"/>
    </row>
    <row r="79" spans="1:15" ht="15.75" thickBot="1" x14ac:dyDescent="0.3">
      <c r="A79" s="131">
        <f>G78-G77+1</f>
        <v>187</v>
      </c>
      <c r="B79" s="132"/>
      <c r="C79" s="99" t="s">
        <v>550</v>
      </c>
      <c r="D79" s="68"/>
      <c r="E79" s="58"/>
      <c r="F79" s="34"/>
      <c r="G79" s="136"/>
      <c r="H79" s="41">
        <f>DAY(G79)</f>
        <v>0</v>
      </c>
      <c r="I79" s="46">
        <f>MONTH(G79)</f>
        <v>1</v>
      </c>
      <c r="J79" s="41">
        <f>YEAR(G79)</f>
        <v>1900</v>
      </c>
      <c r="K79" s="42"/>
      <c r="O79" s="10"/>
    </row>
    <row r="80" spans="1:15" ht="15.75" thickBot="1" x14ac:dyDescent="0.3">
      <c r="A80" s="144">
        <f>A73+A76+A79</f>
        <v>17640</v>
      </c>
      <c r="B80" s="145"/>
      <c r="C80" s="100" t="s">
        <v>602</v>
      </c>
      <c r="D80" s="59"/>
      <c r="E80" s="39"/>
      <c r="F80" s="34"/>
      <c r="G80" s="136"/>
      <c r="H80" s="41"/>
      <c r="I80" s="46"/>
      <c r="J80" s="41"/>
      <c r="K80" s="42"/>
      <c r="O80" s="10"/>
    </row>
    <row r="81" spans="1:17" x14ac:dyDescent="0.25">
      <c r="A81" s="83" t="str">
        <f>CONCATENATE(H81,". ",VLOOKUP(I81,$I$94:$J$104,2)," ",J81-2000," v. Chr.")</f>
        <v>7. Juli 397 v. Chr.</v>
      </c>
      <c r="B81" s="84"/>
      <c r="C81" s="92" t="s">
        <v>527</v>
      </c>
      <c r="D81" s="75"/>
      <c r="E81" s="56" t="s">
        <v>552</v>
      </c>
      <c r="F81" s="34"/>
      <c r="G81" s="135">
        <f>G78+1</f>
        <v>181715</v>
      </c>
      <c r="H81" s="41">
        <f>DAY(G81)</f>
        <v>7</v>
      </c>
      <c r="I81" s="46">
        <f>MONTH(G81)</f>
        <v>7</v>
      </c>
      <c r="J81" s="41">
        <f>YEAR(G81)</f>
        <v>2397</v>
      </c>
      <c r="K81" s="42"/>
      <c r="O81" s="10"/>
    </row>
    <row r="82" spans="1:17" x14ac:dyDescent="0.25">
      <c r="A82" s="81" t="str">
        <f>CONCATENATE(H82,". ",VLOOKUP(I82,$I$94:$J$104,2)," ",J82-2000," v. Chr.")</f>
        <v>31. Dezember 397 v. Chr.</v>
      </c>
      <c r="B82" s="82"/>
      <c r="C82" s="93" t="s">
        <v>540</v>
      </c>
      <c r="D82" s="67"/>
      <c r="E82" s="57"/>
      <c r="F82" s="34"/>
      <c r="G82" s="135">
        <v>181892</v>
      </c>
      <c r="H82" s="41">
        <f>DAY(G82)</f>
        <v>31</v>
      </c>
      <c r="I82" s="46">
        <f>MONTH(G82)</f>
        <v>12</v>
      </c>
      <c r="J82" s="41">
        <f>YEAR(G82)</f>
        <v>2397</v>
      </c>
      <c r="K82" s="10"/>
      <c r="L82" s="11"/>
      <c r="M82" s="11"/>
    </row>
    <row r="83" spans="1:17" ht="15.75" thickBot="1" x14ac:dyDescent="0.3">
      <c r="A83" s="140">
        <f>G82-G81+1</f>
        <v>178</v>
      </c>
      <c r="B83" s="141"/>
      <c r="C83" s="96" t="s">
        <v>549</v>
      </c>
      <c r="D83" s="60"/>
      <c r="E83" s="58"/>
      <c r="F83" s="34"/>
      <c r="G83" s="136"/>
      <c r="H83" s="41"/>
      <c r="I83" s="46"/>
      <c r="J83" s="41"/>
      <c r="K83" s="10"/>
      <c r="L83" s="32"/>
      <c r="M83" s="32"/>
    </row>
    <row r="84" spans="1:17" x14ac:dyDescent="0.25">
      <c r="A84" s="62" t="str">
        <f>CONCATENATE(H84,". ",VLOOKUP(I84,$I$94:$J$104,2)," ",J84-2000," v. Chr.")</f>
        <v>31. Dezember 396 v. Chr.</v>
      </c>
      <c r="B84" s="63"/>
      <c r="C84" s="97" t="s">
        <v>542</v>
      </c>
      <c r="D84" s="61"/>
      <c r="E84" s="56" t="s">
        <v>553</v>
      </c>
      <c r="F84" s="34"/>
      <c r="G84" s="135">
        <v>181527</v>
      </c>
      <c r="H84" s="41">
        <f>DAY(G84)</f>
        <v>31</v>
      </c>
      <c r="I84" s="46">
        <f>MONTH(G84)</f>
        <v>12</v>
      </c>
      <c r="J84" s="41">
        <f>YEAR(G84)</f>
        <v>2396</v>
      </c>
      <c r="K84" s="10"/>
    </row>
    <row r="85" spans="1:17" x14ac:dyDescent="0.25">
      <c r="A85" s="81" t="str">
        <f>CONCATENATE(H85,". ",VLOOKUP(I85,$I$94:$J$104,2)," 0",J85-2000," v. Chr.")</f>
        <v>1. Januar 01 v. Chr.</v>
      </c>
      <c r="B85" s="82"/>
      <c r="C85" s="93" t="s">
        <v>19</v>
      </c>
      <c r="D85" s="67"/>
      <c r="E85" s="57"/>
      <c r="F85" s="34"/>
      <c r="G85" s="135">
        <v>36892</v>
      </c>
      <c r="H85" s="41">
        <f>DAY(G85)</f>
        <v>1</v>
      </c>
      <c r="I85" s="46">
        <f>MONTH(G85)</f>
        <v>1</v>
      </c>
      <c r="J85" s="41">
        <f>YEAR(G85)</f>
        <v>2001</v>
      </c>
      <c r="K85" s="10"/>
    </row>
    <row r="86" spans="1:17" ht="15.75" thickBot="1" x14ac:dyDescent="0.3">
      <c r="A86" s="131">
        <f>G84-G85+1</f>
        <v>144636</v>
      </c>
      <c r="B86" s="132"/>
      <c r="C86" s="99" t="s">
        <v>6</v>
      </c>
      <c r="D86" s="68"/>
      <c r="E86" s="58"/>
      <c r="F86" s="34"/>
      <c r="G86" s="136"/>
      <c r="H86" s="41"/>
      <c r="I86" s="46"/>
      <c r="J86" s="41"/>
      <c r="K86" s="10"/>
    </row>
    <row r="87" spans="1:17" x14ac:dyDescent="0.25">
      <c r="A87" s="79" t="str">
        <f>CONCATENATE(H87,". ",VLOOKUP(I87,$I$94:$J$104,2)," 0",J87-2000," n. Chr.")</f>
        <v>1. Januar 01 n. Chr.</v>
      </c>
      <c r="B87" s="80"/>
      <c r="C87" s="95" t="s">
        <v>20</v>
      </c>
      <c r="D87" s="69"/>
      <c r="E87" s="56" t="s">
        <v>552</v>
      </c>
      <c r="F87" s="34"/>
      <c r="G87" s="135">
        <v>36892</v>
      </c>
      <c r="H87" s="41">
        <f>DAY(G87)</f>
        <v>1</v>
      </c>
      <c r="I87" s="46">
        <f>MONTH(G87)</f>
        <v>1</v>
      </c>
      <c r="J87" s="41">
        <f>YEAR(G87)</f>
        <v>2001</v>
      </c>
      <c r="K87" s="10"/>
    </row>
    <row r="88" spans="1:17" x14ac:dyDescent="0.25">
      <c r="A88" s="81" t="str">
        <f>CONCATENATE(H88,". ",VLOOKUP(I88,$I$94:$J$104,2)," ",J88-2000," n. Chr.")</f>
        <v>31. Dezember 31 n. Chr.</v>
      </c>
      <c r="B88" s="82"/>
      <c r="C88" s="93" t="s">
        <v>543</v>
      </c>
      <c r="D88" s="67"/>
      <c r="E88" s="57"/>
      <c r="F88" s="34"/>
      <c r="G88" s="135">
        <v>48213</v>
      </c>
      <c r="H88" s="41">
        <f>DAY(G88)</f>
        <v>31</v>
      </c>
      <c r="I88" s="46">
        <f>MONTH(G88)</f>
        <v>12</v>
      </c>
      <c r="J88" s="41">
        <f>YEAR(G88)</f>
        <v>2031</v>
      </c>
      <c r="K88" s="10"/>
    </row>
    <row r="89" spans="1:17" ht="15.75" thickBot="1" x14ac:dyDescent="0.3">
      <c r="A89" s="142">
        <f>G88-G87+1</f>
        <v>11322</v>
      </c>
      <c r="B89" s="143"/>
      <c r="C89" s="101" t="s">
        <v>6</v>
      </c>
      <c r="D89" s="70"/>
      <c r="E89" s="58"/>
      <c r="F89" s="34"/>
      <c r="G89" s="136"/>
      <c r="H89" s="133"/>
      <c r="I89" s="133"/>
      <c r="J89" s="133"/>
      <c r="K89" s="10"/>
    </row>
    <row r="90" spans="1:17" x14ac:dyDescent="0.25">
      <c r="A90" s="62" t="str">
        <f>CONCATENATE(H90,". ",VLOOKUP(I90,$I$94:$J$104,2)," ",J90-2000," n. Chr.")</f>
        <v>1. Januar 32 n. Chr.</v>
      </c>
      <c r="B90" s="63"/>
      <c r="C90" s="97" t="s">
        <v>544</v>
      </c>
      <c r="D90" s="61"/>
      <c r="E90" s="56" t="s">
        <v>552</v>
      </c>
      <c r="F90" s="34"/>
      <c r="G90" s="135">
        <v>48214</v>
      </c>
      <c r="H90" s="41">
        <f>DAY(G90)</f>
        <v>1</v>
      </c>
      <c r="I90" s="46">
        <f>MONTH(G90)</f>
        <v>1</v>
      </c>
      <c r="J90" s="41">
        <f>YEAR(G90)</f>
        <v>2032</v>
      </c>
      <c r="K90" s="10"/>
      <c r="L90" s="32"/>
      <c r="M90" s="32"/>
    </row>
    <row r="91" spans="1:17" x14ac:dyDescent="0.25">
      <c r="A91" s="65" t="str">
        <f>CONCATENATE(H91,". ",VLOOKUP(I91,$I$94:$J$104,2)," ",J91-2000," n. Chr.")</f>
        <v>13. April 32 n. Chr.</v>
      </c>
      <c r="B91" s="66"/>
      <c r="C91" s="98" t="s">
        <v>547</v>
      </c>
      <c r="D91" s="64"/>
      <c r="E91" s="57"/>
      <c r="F91" s="34"/>
      <c r="G91" s="135">
        <v>48317</v>
      </c>
      <c r="H91" s="41">
        <f>DAY(G91)</f>
        <v>13</v>
      </c>
      <c r="I91" s="46">
        <f>MONTH(G91)</f>
        <v>4</v>
      </c>
      <c r="J91" s="41">
        <f>YEAR(G91)</f>
        <v>2032</v>
      </c>
      <c r="K91" s="10"/>
    </row>
    <row r="92" spans="1:17" ht="15.75" thickBot="1" x14ac:dyDescent="0.3">
      <c r="A92" s="140">
        <f>G91-G90+1</f>
        <v>104</v>
      </c>
      <c r="B92" s="141"/>
      <c r="C92" s="96" t="s">
        <v>554</v>
      </c>
      <c r="D92" s="60"/>
      <c r="E92" s="58"/>
      <c r="G92" s="43"/>
      <c r="H92" s="43"/>
      <c r="I92" s="44"/>
      <c r="J92" s="45"/>
      <c r="L92" s="32"/>
      <c r="M92" s="32"/>
    </row>
    <row r="93" spans="1:17" ht="15.75" thickBot="1" x14ac:dyDescent="0.3">
      <c r="A93" s="144">
        <f>A83+A86+A89+A92</f>
        <v>156240</v>
      </c>
      <c r="B93" s="145"/>
      <c r="C93" s="100" t="s">
        <v>603</v>
      </c>
      <c r="D93" s="59"/>
      <c r="E93" s="138"/>
      <c r="G93" s="33"/>
      <c r="H93" s="33"/>
      <c r="I93" s="71" t="s">
        <v>620</v>
      </c>
      <c r="J93" s="71"/>
      <c r="L93" s="32"/>
      <c r="M93" s="32"/>
    </row>
    <row r="94" spans="1:17" ht="15.75" thickBot="1" x14ac:dyDescent="0.3">
      <c r="A94" s="144">
        <f>A80+A93</f>
        <v>173880</v>
      </c>
      <c r="B94" s="146"/>
      <c r="C94" s="102" t="s">
        <v>7</v>
      </c>
      <c r="D94" s="85"/>
      <c r="E94" s="139"/>
      <c r="I94" s="41">
        <v>1</v>
      </c>
      <c r="J94" s="41" t="s">
        <v>8</v>
      </c>
    </row>
    <row r="95" spans="1:17" x14ac:dyDescent="0.25">
      <c r="B95" s="35"/>
      <c r="C95" s="11"/>
      <c r="D95" s="11"/>
      <c r="E95" s="11"/>
      <c r="F95" s="11"/>
      <c r="G95" s="11"/>
      <c r="I95" s="41">
        <v>2</v>
      </c>
      <c r="J95" s="41" t="s">
        <v>9</v>
      </c>
      <c r="Q95" s="8"/>
    </row>
    <row r="96" spans="1:17" x14ac:dyDescent="0.25">
      <c r="A96" s="6" t="s">
        <v>618</v>
      </c>
      <c r="B96" s="35"/>
      <c r="C96" s="11"/>
      <c r="D96" s="11"/>
      <c r="E96" s="11"/>
      <c r="F96" s="11"/>
      <c r="G96" s="11"/>
      <c r="I96" s="41">
        <v>3</v>
      </c>
      <c r="J96" s="41" t="s">
        <v>10</v>
      </c>
      <c r="Q96" s="8"/>
    </row>
    <row r="97" spans="1:14" x14ac:dyDescent="0.25">
      <c r="A97" s="5" t="s">
        <v>622</v>
      </c>
      <c r="I97" s="41">
        <v>4</v>
      </c>
      <c r="J97" s="41" t="s">
        <v>11</v>
      </c>
    </row>
    <row r="98" spans="1:14" x14ac:dyDescent="0.25">
      <c r="A98" s="5" t="s">
        <v>623</v>
      </c>
      <c r="I98" s="41">
        <v>5</v>
      </c>
      <c r="J98" s="41" t="s">
        <v>12</v>
      </c>
    </row>
    <row r="99" spans="1:14" x14ac:dyDescent="0.25">
      <c r="A99" s="124" t="s">
        <v>624</v>
      </c>
      <c r="I99" s="41">
        <v>6</v>
      </c>
      <c r="J99" s="41" t="s">
        <v>13</v>
      </c>
    </row>
    <row r="100" spans="1:14" x14ac:dyDescent="0.25">
      <c r="A100" s="124"/>
      <c r="I100" s="41">
        <v>7</v>
      </c>
      <c r="J100" s="41" t="s">
        <v>14</v>
      </c>
    </row>
    <row r="101" spans="1:14" x14ac:dyDescent="0.25">
      <c r="I101" s="41">
        <v>8</v>
      </c>
      <c r="J101" s="41" t="s">
        <v>15</v>
      </c>
    </row>
    <row r="102" spans="1:14" x14ac:dyDescent="0.25">
      <c r="I102" s="41">
        <v>10</v>
      </c>
      <c r="J102" s="41" t="s">
        <v>16</v>
      </c>
    </row>
    <row r="103" spans="1:14" x14ac:dyDescent="0.25">
      <c r="A103" s="118" t="s">
        <v>628</v>
      </c>
      <c r="I103" s="41">
        <v>11</v>
      </c>
      <c r="J103" s="41" t="s">
        <v>17</v>
      </c>
    </row>
    <row r="104" spans="1:14" x14ac:dyDescent="0.25">
      <c r="A104" s="5" t="s">
        <v>621</v>
      </c>
      <c r="I104" s="41">
        <v>12</v>
      </c>
      <c r="J104" s="41" t="s">
        <v>18</v>
      </c>
    </row>
    <row r="106" spans="1:14" ht="303.75" customHeight="1" x14ac:dyDescent="0.25"/>
    <row r="107" spans="1:14" x14ac:dyDescent="0.25">
      <c r="B107" s="15"/>
      <c r="C107" s="15"/>
      <c r="D107" s="15"/>
      <c r="E107" s="15"/>
      <c r="F107" s="15"/>
      <c r="G107" s="15"/>
      <c r="I107" s="15"/>
      <c r="J107" s="15"/>
      <c r="K107" s="15"/>
      <c r="M107" s="15"/>
      <c r="N107" s="15"/>
    </row>
  </sheetData>
  <mergeCells count="66">
    <mergeCell ref="E93:E94"/>
    <mergeCell ref="D7:J7"/>
    <mergeCell ref="D8:J8"/>
    <mergeCell ref="D6:J6"/>
    <mergeCell ref="A1:J1"/>
    <mergeCell ref="A94:B94"/>
    <mergeCell ref="H70:J70"/>
    <mergeCell ref="C94:D94"/>
    <mergeCell ref="C70:D70"/>
    <mergeCell ref="A70:B70"/>
    <mergeCell ref="A71:B71"/>
    <mergeCell ref="A72:B72"/>
    <mergeCell ref="A73:B73"/>
    <mergeCell ref="A74:B74"/>
    <mergeCell ref="A75:B75"/>
    <mergeCell ref="A76:B76"/>
    <mergeCell ref="A84:B84"/>
    <mergeCell ref="A85:B85"/>
    <mergeCell ref="A86:B86"/>
    <mergeCell ref="C75:D75"/>
    <mergeCell ref="C76:D76"/>
    <mergeCell ref="C84:D84"/>
    <mergeCell ref="A87:B87"/>
    <mergeCell ref="A88:B88"/>
    <mergeCell ref="C77:D77"/>
    <mergeCell ref="A77:B77"/>
    <mergeCell ref="C78:D78"/>
    <mergeCell ref="A78:B78"/>
    <mergeCell ref="C79:D79"/>
    <mergeCell ref="A79:B79"/>
    <mergeCell ref="C81:D81"/>
    <mergeCell ref="A81:B81"/>
    <mergeCell ref="C82:D82"/>
    <mergeCell ref="A82:B82"/>
    <mergeCell ref="C83:D83"/>
    <mergeCell ref="I93:J93"/>
    <mergeCell ref="C73:D73"/>
    <mergeCell ref="C74:D74"/>
    <mergeCell ref="C71:D71"/>
    <mergeCell ref="C72:D72"/>
    <mergeCell ref="D52:G52"/>
    <mergeCell ref="E71:E73"/>
    <mergeCell ref="E74:E76"/>
    <mergeCell ref="I49:J49"/>
    <mergeCell ref="A89:B89"/>
    <mergeCell ref="C85:D85"/>
    <mergeCell ref="C86:D86"/>
    <mergeCell ref="C87:D87"/>
    <mergeCell ref="C88:D88"/>
    <mergeCell ref="C89:D89"/>
    <mergeCell ref="E77:E79"/>
    <mergeCell ref="E81:E83"/>
    <mergeCell ref="E84:E86"/>
    <mergeCell ref="C93:D93"/>
    <mergeCell ref="A80:B80"/>
    <mergeCell ref="A93:B93"/>
    <mergeCell ref="C92:D92"/>
    <mergeCell ref="A92:B92"/>
    <mergeCell ref="E87:E89"/>
    <mergeCell ref="E90:E92"/>
    <mergeCell ref="C80:D80"/>
    <mergeCell ref="A83:B83"/>
    <mergeCell ref="C90:D90"/>
    <mergeCell ref="A90:B90"/>
    <mergeCell ref="C91:D91"/>
    <mergeCell ref="A91:B91"/>
  </mergeCells>
  <pageMargins left="0.70866141732283472" right="0.70866141732283472" top="0.78740157480314965" bottom="0.78740157480314965" header="0.31496062992125984" footer="0.31496062992125984"/>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9"/>
  <sheetViews>
    <sheetView workbookViewId="0">
      <pane ySplit="1" topLeftCell="A447" activePane="bottomLeft" state="frozen"/>
      <selection pane="bottomLeft" activeCell="B3" sqref="B3"/>
    </sheetView>
  </sheetViews>
  <sheetFormatPr baseColWidth="10" defaultRowHeight="15" x14ac:dyDescent="0.25"/>
  <cols>
    <col min="1" max="1" width="10.85546875" bestFit="1" customWidth="1"/>
    <col min="3" max="3" width="27.85546875" bestFit="1" customWidth="1"/>
    <col min="5" max="5" width="12.28515625" bestFit="1" customWidth="1"/>
  </cols>
  <sheetData>
    <row r="1" spans="1:7" x14ac:dyDescent="0.25">
      <c r="A1" s="13" t="s">
        <v>26</v>
      </c>
      <c r="B1" s="13" t="s">
        <v>6</v>
      </c>
      <c r="C1" s="13" t="s">
        <v>505</v>
      </c>
    </row>
    <row r="2" spans="1:7" x14ac:dyDescent="0.25">
      <c r="A2" s="12" t="s">
        <v>27</v>
      </c>
      <c r="B2" s="148">
        <f>'Berechnung (detailliert)'!A73</f>
        <v>286</v>
      </c>
      <c r="C2" s="12" t="s">
        <v>528</v>
      </c>
      <c r="D2" s="1"/>
    </row>
    <row r="3" spans="1:7" x14ac:dyDescent="0.25">
      <c r="A3" s="12" t="s">
        <v>28</v>
      </c>
      <c r="B3" s="12">
        <v>366</v>
      </c>
      <c r="C3" s="12"/>
    </row>
    <row r="4" spans="1:7" x14ac:dyDescent="0.25">
      <c r="A4" s="12" t="s">
        <v>29</v>
      </c>
      <c r="B4" s="12">
        <v>365</v>
      </c>
      <c r="C4" s="12"/>
    </row>
    <row r="5" spans="1:7" x14ac:dyDescent="0.25">
      <c r="A5" s="12" t="s">
        <v>30</v>
      </c>
      <c r="B5" s="12">
        <v>365</v>
      </c>
      <c r="C5" s="12"/>
    </row>
    <row r="6" spans="1:7" x14ac:dyDescent="0.25">
      <c r="A6" s="12" t="s">
        <v>31</v>
      </c>
      <c r="B6" s="12">
        <v>365</v>
      </c>
      <c r="C6" s="12"/>
    </row>
    <row r="7" spans="1:7" x14ac:dyDescent="0.25">
      <c r="A7" s="12" t="s">
        <v>32</v>
      </c>
      <c r="B7" s="12">
        <v>366</v>
      </c>
      <c r="C7" s="12"/>
    </row>
    <row r="8" spans="1:7" x14ac:dyDescent="0.25">
      <c r="A8" s="12" t="s">
        <v>33</v>
      </c>
      <c r="B8" s="12">
        <v>365</v>
      </c>
      <c r="C8" s="12"/>
      <c r="G8" s="2"/>
    </row>
    <row r="9" spans="1:7" x14ac:dyDescent="0.25">
      <c r="A9" s="12" t="s">
        <v>34</v>
      </c>
      <c r="B9" s="12">
        <v>365</v>
      </c>
      <c r="C9" s="12"/>
      <c r="G9" s="2"/>
    </row>
    <row r="10" spans="1:7" x14ac:dyDescent="0.25">
      <c r="A10" s="12" t="s">
        <v>35</v>
      </c>
      <c r="B10" s="12">
        <v>365</v>
      </c>
      <c r="C10" s="12"/>
      <c r="G10" s="2"/>
    </row>
    <row r="11" spans="1:7" x14ac:dyDescent="0.25">
      <c r="A11" s="12" t="s">
        <v>36</v>
      </c>
      <c r="B11" s="12">
        <v>366</v>
      </c>
      <c r="C11" s="12"/>
    </row>
    <row r="12" spans="1:7" x14ac:dyDescent="0.25">
      <c r="A12" s="12" t="s">
        <v>37</v>
      </c>
      <c r="B12" s="12">
        <v>365</v>
      </c>
      <c r="C12" s="12"/>
    </row>
    <row r="13" spans="1:7" x14ac:dyDescent="0.25">
      <c r="A13" s="12" t="s">
        <v>38</v>
      </c>
      <c r="B13" s="12">
        <v>365</v>
      </c>
      <c r="C13" s="12"/>
    </row>
    <row r="14" spans="1:7" x14ac:dyDescent="0.25">
      <c r="A14" s="12" t="s">
        <v>39</v>
      </c>
      <c r="B14" s="12">
        <v>365</v>
      </c>
      <c r="C14" s="12"/>
    </row>
    <row r="15" spans="1:7" x14ac:dyDescent="0.25">
      <c r="A15" s="12" t="s">
        <v>40</v>
      </c>
      <c r="B15" s="12">
        <v>366</v>
      </c>
      <c r="C15" s="12"/>
    </row>
    <row r="16" spans="1:7" x14ac:dyDescent="0.25">
      <c r="A16" s="12" t="s">
        <v>41</v>
      </c>
      <c r="B16" s="12">
        <v>365</v>
      </c>
      <c r="C16" s="12"/>
    </row>
    <row r="17" spans="1:3" x14ac:dyDescent="0.25">
      <c r="A17" s="12" t="s">
        <v>42</v>
      </c>
      <c r="B17" s="12">
        <v>365</v>
      </c>
      <c r="C17" s="12"/>
    </row>
    <row r="18" spans="1:3" x14ac:dyDescent="0.25">
      <c r="A18" s="12" t="s">
        <v>43</v>
      </c>
      <c r="B18" s="12">
        <v>365</v>
      </c>
      <c r="C18" s="12"/>
    </row>
    <row r="19" spans="1:3" x14ac:dyDescent="0.25">
      <c r="A19" s="12" t="s">
        <v>44</v>
      </c>
      <c r="B19" s="12">
        <v>366</v>
      </c>
      <c r="C19" s="12"/>
    </row>
    <row r="20" spans="1:3" x14ac:dyDescent="0.25">
      <c r="A20" s="12" t="s">
        <v>45</v>
      </c>
      <c r="B20" s="12">
        <v>365</v>
      </c>
      <c r="C20" s="12"/>
    </row>
    <row r="21" spans="1:3" x14ac:dyDescent="0.25">
      <c r="A21" s="12" t="s">
        <v>46</v>
      </c>
      <c r="B21" s="12">
        <v>365</v>
      </c>
      <c r="C21" s="12"/>
    </row>
    <row r="22" spans="1:3" x14ac:dyDescent="0.25">
      <c r="A22" s="12" t="s">
        <v>47</v>
      </c>
      <c r="B22" s="12">
        <v>365</v>
      </c>
      <c r="C22" s="12"/>
    </row>
    <row r="23" spans="1:3" x14ac:dyDescent="0.25">
      <c r="A23" s="12" t="s">
        <v>48</v>
      </c>
      <c r="B23" s="12">
        <v>366</v>
      </c>
      <c r="C23" s="12"/>
    </row>
    <row r="24" spans="1:3" x14ac:dyDescent="0.25">
      <c r="A24" s="12" t="s">
        <v>49</v>
      </c>
      <c r="B24" s="12">
        <v>365</v>
      </c>
      <c r="C24" s="12"/>
    </row>
    <row r="25" spans="1:3" x14ac:dyDescent="0.25">
      <c r="A25" s="12" t="s">
        <v>50</v>
      </c>
      <c r="B25" s="12">
        <v>365</v>
      </c>
      <c r="C25" s="12"/>
    </row>
    <row r="26" spans="1:3" x14ac:dyDescent="0.25">
      <c r="A26" s="12" t="s">
        <v>51</v>
      </c>
      <c r="B26" s="12">
        <v>365</v>
      </c>
      <c r="C26" s="12"/>
    </row>
    <row r="27" spans="1:3" x14ac:dyDescent="0.25">
      <c r="A27" s="12" t="s">
        <v>52</v>
      </c>
      <c r="B27" s="12">
        <v>366</v>
      </c>
      <c r="C27" s="12"/>
    </row>
    <row r="28" spans="1:3" x14ac:dyDescent="0.25">
      <c r="A28" s="12" t="s">
        <v>53</v>
      </c>
      <c r="B28" s="12">
        <v>365</v>
      </c>
      <c r="C28" s="12"/>
    </row>
    <row r="29" spans="1:3" x14ac:dyDescent="0.25">
      <c r="A29" s="12" t="s">
        <v>54</v>
      </c>
      <c r="B29" s="12">
        <v>365</v>
      </c>
      <c r="C29" s="12"/>
    </row>
    <row r="30" spans="1:3" x14ac:dyDescent="0.25">
      <c r="A30" s="12" t="s">
        <v>55</v>
      </c>
      <c r="B30" s="12">
        <v>365</v>
      </c>
      <c r="C30" s="12"/>
    </row>
    <row r="31" spans="1:3" x14ac:dyDescent="0.25">
      <c r="A31" s="12" t="s">
        <v>56</v>
      </c>
      <c r="B31" s="12">
        <v>366</v>
      </c>
      <c r="C31" s="12"/>
    </row>
    <row r="32" spans="1:3" x14ac:dyDescent="0.25">
      <c r="A32" s="12" t="s">
        <v>57</v>
      </c>
      <c r="B32" s="12">
        <v>365</v>
      </c>
      <c r="C32" s="12"/>
    </row>
    <row r="33" spans="1:3" x14ac:dyDescent="0.25">
      <c r="A33" s="12" t="s">
        <v>58</v>
      </c>
      <c r="B33" s="12">
        <v>365</v>
      </c>
      <c r="C33" s="12"/>
    </row>
    <row r="34" spans="1:3" x14ac:dyDescent="0.25">
      <c r="A34" s="12" t="s">
        <v>59</v>
      </c>
      <c r="B34" s="12">
        <v>365</v>
      </c>
      <c r="C34" s="12"/>
    </row>
    <row r="35" spans="1:3" x14ac:dyDescent="0.25">
      <c r="A35" s="12" t="s">
        <v>60</v>
      </c>
      <c r="B35" s="12">
        <v>366</v>
      </c>
      <c r="C35" s="12"/>
    </row>
    <row r="36" spans="1:3" x14ac:dyDescent="0.25">
      <c r="A36" s="12" t="s">
        <v>61</v>
      </c>
      <c r="B36" s="12">
        <v>365</v>
      </c>
      <c r="C36" s="12"/>
    </row>
    <row r="37" spans="1:3" x14ac:dyDescent="0.25">
      <c r="A37" s="12" t="s">
        <v>62</v>
      </c>
      <c r="B37" s="12">
        <v>365</v>
      </c>
      <c r="C37" s="12"/>
    </row>
    <row r="38" spans="1:3" x14ac:dyDescent="0.25">
      <c r="A38" s="12" t="s">
        <v>63</v>
      </c>
      <c r="B38" s="12">
        <v>365</v>
      </c>
      <c r="C38" s="12"/>
    </row>
    <row r="39" spans="1:3" x14ac:dyDescent="0.25">
      <c r="A39" s="12" t="s">
        <v>64</v>
      </c>
      <c r="B39" s="12">
        <v>366</v>
      </c>
      <c r="C39" s="12"/>
    </row>
    <row r="40" spans="1:3" x14ac:dyDescent="0.25">
      <c r="A40" s="12" t="s">
        <v>65</v>
      </c>
      <c r="B40" s="12">
        <v>365</v>
      </c>
      <c r="C40" s="12"/>
    </row>
    <row r="41" spans="1:3" x14ac:dyDescent="0.25">
      <c r="A41" s="12" t="s">
        <v>66</v>
      </c>
      <c r="B41" s="12">
        <v>365</v>
      </c>
      <c r="C41" s="12"/>
    </row>
    <row r="42" spans="1:3" x14ac:dyDescent="0.25">
      <c r="A42" s="12" t="s">
        <v>67</v>
      </c>
      <c r="B42" s="12">
        <v>365</v>
      </c>
      <c r="C42" s="12"/>
    </row>
    <row r="43" spans="1:3" x14ac:dyDescent="0.25">
      <c r="A43" s="12" t="s">
        <v>68</v>
      </c>
      <c r="B43" s="12">
        <v>366</v>
      </c>
      <c r="C43" s="12"/>
    </row>
    <row r="44" spans="1:3" x14ac:dyDescent="0.25">
      <c r="A44" s="12" t="s">
        <v>69</v>
      </c>
      <c r="B44" s="12">
        <v>365</v>
      </c>
      <c r="C44" s="12"/>
    </row>
    <row r="45" spans="1:3" x14ac:dyDescent="0.25">
      <c r="A45" s="12" t="s">
        <v>70</v>
      </c>
      <c r="B45" s="12">
        <v>365</v>
      </c>
      <c r="C45" s="12"/>
    </row>
    <row r="46" spans="1:3" x14ac:dyDescent="0.25">
      <c r="A46" s="12" t="s">
        <v>71</v>
      </c>
      <c r="B46" s="12">
        <v>365</v>
      </c>
      <c r="C46" s="12"/>
    </row>
    <row r="47" spans="1:3" x14ac:dyDescent="0.25">
      <c r="A47" s="12" t="s">
        <v>72</v>
      </c>
      <c r="B47" s="12">
        <v>366</v>
      </c>
      <c r="C47" s="12"/>
    </row>
    <row r="48" spans="1:3" x14ac:dyDescent="0.25">
      <c r="A48" s="12" t="s">
        <v>73</v>
      </c>
      <c r="B48" s="12">
        <v>365</v>
      </c>
      <c r="C48" s="12"/>
    </row>
    <row r="49" spans="1:3" x14ac:dyDescent="0.25">
      <c r="A49" s="12" t="s">
        <v>74</v>
      </c>
      <c r="B49" s="12">
        <v>365</v>
      </c>
      <c r="C49" s="12"/>
    </row>
    <row r="50" spans="1:3" x14ac:dyDescent="0.25">
      <c r="A50" s="12" t="s">
        <v>75</v>
      </c>
      <c r="B50" s="12">
        <v>365</v>
      </c>
      <c r="C50" s="12"/>
    </row>
    <row r="51" spans="1:3" x14ac:dyDescent="0.25">
      <c r="A51" s="12" t="s">
        <v>76</v>
      </c>
      <c r="B51" s="12">
        <v>366</v>
      </c>
      <c r="C51" s="12"/>
    </row>
    <row r="52" spans="1:3" x14ac:dyDescent="0.25">
      <c r="A52" s="12" t="s">
        <v>77</v>
      </c>
      <c r="B52" s="12">
        <v>365</v>
      </c>
      <c r="C52" s="12"/>
    </row>
    <row r="53" spans="1:3" x14ac:dyDescent="0.25">
      <c r="A53" s="12" t="s">
        <v>78</v>
      </c>
      <c r="B53" s="12">
        <v>365</v>
      </c>
      <c r="C53" s="12"/>
    </row>
    <row r="54" spans="1:3" x14ac:dyDescent="0.25">
      <c r="A54" s="12" t="s">
        <v>79</v>
      </c>
      <c r="B54" s="12">
        <v>365</v>
      </c>
      <c r="C54" s="12"/>
    </row>
    <row r="55" spans="1:3" x14ac:dyDescent="0.25">
      <c r="A55" s="12" t="s">
        <v>80</v>
      </c>
      <c r="B55" s="12">
        <v>366</v>
      </c>
      <c r="C55" s="12"/>
    </row>
    <row r="56" spans="1:3" x14ac:dyDescent="0.25">
      <c r="A56" s="12" t="s">
        <v>81</v>
      </c>
      <c r="B56" s="12">
        <v>365</v>
      </c>
      <c r="C56" s="12"/>
    </row>
    <row r="57" spans="1:3" x14ac:dyDescent="0.25">
      <c r="A57" s="12" t="s">
        <v>82</v>
      </c>
      <c r="B57" s="12">
        <v>365</v>
      </c>
      <c r="C57" s="12"/>
    </row>
    <row r="58" spans="1:3" x14ac:dyDescent="0.25">
      <c r="A58" s="12" t="s">
        <v>83</v>
      </c>
      <c r="B58" s="12">
        <v>365</v>
      </c>
      <c r="C58" s="12"/>
    </row>
    <row r="59" spans="1:3" x14ac:dyDescent="0.25">
      <c r="A59" s="12" t="s">
        <v>84</v>
      </c>
      <c r="B59" s="12">
        <v>366</v>
      </c>
      <c r="C59" s="12"/>
    </row>
    <row r="60" spans="1:3" x14ac:dyDescent="0.25">
      <c r="A60" s="12" t="s">
        <v>85</v>
      </c>
      <c r="B60" s="12">
        <v>365</v>
      </c>
      <c r="C60" s="12"/>
    </row>
    <row r="61" spans="1:3" x14ac:dyDescent="0.25">
      <c r="A61" s="12" t="s">
        <v>86</v>
      </c>
      <c r="B61" s="12">
        <v>365</v>
      </c>
      <c r="C61" s="12"/>
    </row>
    <row r="62" spans="1:3" x14ac:dyDescent="0.25">
      <c r="A62" s="12" t="s">
        <v>87</v>
      </c>
      <c r="B62" s="12">
        <v>365</v>
      </c>
      <c r="C62" s="12"/>
    </row>
    <row r="63" spans="1:3" x14ac:dyDescent="0.25">
      <c r="A63" s="12" t="s">
        <v>88</v>
      </c>
      <c r="B63" s="12">
        <v>366</v>
      </c>
      <c r="C63" s="12"/>
    </row>
    <row r="64" spans="1:3" x14ac:dyDescent="0.25">
      <c r="A64" s="12" t="s">
        <v>89</v>
      </c>
      <c r="B64" s="12">
        <v>365</v>
      </c>
      <c r="C64" s="12"/>
    </row>
    <row r="65" spans="1:3" x14ac:dyDescent="0.25">
      <c r="A65" s="12" t="s">
        <v>90</v>
      </c>
      <c r="B65" s="12">
        <v>365</v>
      </c>
      <c r="C65" s="12"/>
    </row>
    <row r="66" spans="1:3" x14ac:dyDescent="0.25">
      <c r="A66" s="12" t="s">
        <v>91</v>
      </c>
      <c r="B66" s="12">
        <v>365</v>
      </c>
      <c r="C66" s="12"/>
    </row>
    <row r="67" spans="1:3" x14ac:dyDescent="0.25">
      <c r="A67" s="12" t="s">
        <v>92</v>
      </c>
      <c r="B67" s="12">
        <v>366</v>
      </c>
      <c r="C67" s="12"/>
    </row>
    <row r="68" spans="1:3" x14ac:dyDescent="0.25">
      <c r="A68" s="12" t="s">
        <v>93</v>
      </c>
      <c r="B68" s="12">
        <v>365</v>
      </c>
      <c r="C68" s="12"/>
    </row>
    <row r="69" spans="1:3" x14ac:dyDescent="0.25">
      <c r="A69" s="12" t="s">
        <v>94</v>
      </c>
      <c r="B69" s="12">
        <v>365</v>
      </c>
      <c r="C69" s="12"/>
    </row>
    <row r="70" spans="1:3" x14ac:dyDescent="0.25">
      <c r="A70" s="12" t="s">
        <v>95</v>
      </c>
      <c r="B70" s="12">
        <v>365</v>
      </c>
      <c r="C70" s="12"/>
    </row>
    <row r="71" spans="1:3" x14ac:dyDescent="0.25">
      <c r="A71" s="12" t="s">
        <v>96</v>
      </c>
      <c r="B71" s="12">
        <v>366</v>
      </c>
      <c r="C71" s="12"/>
    </row>
    <row r="72" spans="1:3" x14ac:dyDescent="0.25">
      <c r="A72" s="12" t="s">
        <v>97</v>
      </c>
      <c r="B72" s="12">
        <v>365</v>
      </c>
      <c r="C72" s="12"/>
    </row>
    <row r="73" spans="1:3" x14ac:dyDescent="0.25">
      <c r="A73" s="12" t="s">
        <v>98</v>
      </c>
      <c r="B73" s="12">
        <v>365</v>
      </c>
      <c r="C73" s="12"/>
    </row>
    <row r="74" spans="1:3" x14ac:dyDescent="0.25">
      <c r="A74" s="12" t="s">
        <v>99</v>
      </c>
      <c r="B74" s="12">
        <v>365</v>
      </c>
      <c r="C74" s="12"/>
    </row>
    <row r="75" spans="1:3" x14ac:dyDescent="0.25">
      <c r="A75" s="12" t="s">
        <v>100</v>
      </c>
      <c r="B75" s="12">
        <v>366</v>
      </c>
      <c r="C75" s="12"/>
    </row>
    <row r="76" spans="1:3" x14ac:dyDescent="0.25">
      <c r="A76" s="12" t="s">
        <v>101</v>
      </c>
      <c r="B76" s="12">
        <v>365</v>
      </c>
      <c r="C76" s="12"/>
    </row>
    <row r="77" spans="1:3" x14ac:dyDescent="0.25">
      <c r="A77" s="12" t="s">
        <v>102</v>
      </c>
      <c r="B77" s="12">
        <v>365</v>
      </c>
      <c r="C77" s="12"/>
    </row>
    <row r="78" spans="1:3" x14ac:dyDescent="0.25">
      <c r="A78" s="12" t="s">
        <v>103</v>
      </c>
      <c r="B78" s="12">
        <v>365</v>
      </c>
      <c r="C78" s="12"/>
    </row>
    <row r="79" spans="1:3" x14ac:dyDescent="0.25">
      <c r="A79" s="12" t="s">
        <v>104</v>
      </c>
      <c r="B79" s="12">
        <v>366</v>
      </c>
      <c r="C79" s="12"/>
    </row>
    <row r="80" spans="1:3" x14ac:dyDescent="0.25">
      <c r="A80" s="12" t="s">
        <v>105</v>
      </c>
      <c r="B80" s="12">
        <v>365</v>
      </c>
      <c r="C80" s="12"/>
    </row>
    <row r="81" spans="1:3" x14ac:dyDescent="0.25">
      <c r="A81" s="12" t="s">
        <v>106</v>
      </c>
      <c r="B81" s="12">
        <v>365</v>
      </c>
      <c r="C81" s="12"/>
    </row>
    <row r="82" spans="1:3" x14ac:dyDescent="0.25">
      <c r="A82" s="12" t="s">
        <v>107</v>
      </c>
      <c r="B82" s="12">
        <v>365</v>
      </c>
      <c r="C82" s="12"/>
    </row>
    <row r="83" spans="1:3" x14ac:dyDescent="0.25">
      <c r="A83" s="12" t="s">
        <v>108</v>
      </c>
      <c r="B83" s="12">
        <v>366</v>
      </c>
      <c r="C83" s="12"/>
    </row>
    <row r="84" spans="1:3" x14ac:dyDescent="0.25">
      <c r="A84" s="12" t="s">
        <v>109</v>
      </c>
      <c r="B84" s="12">
        <v>365</v>
      </c>
      <c r="C84" s="12"/>
    </row>
    <row r="85" spans="1:3" x14ac:dyDescent="0.25">
      <c r="A85" s="12" t="s">
        <v>110</v>
      </c>
      <c r="B85" s="12">
        <v>365</v>
      </c>
      <c r="C85" s="12"/>
    </row>
    <row r="86" spans="1:3" x14ac:dyDescent="0.25">
      <c r="A86" s="12" t="s">
        <v>111</v>
      </c>
      <c r="B86" s="12">
        <v>365</v>
      </c>
      <c r="C86" s="12"/>
    </row>
    <row r="87" spans="1:3" x14ac:dyDescent="0.25">
      <c r="A87" s="12" t="s">
        <v>112</v>
      </c>
      <c r="B87" s="12">
        <v>366</v>
      </c>
      <c r="C87" s="12"/>
    </row>
    <row r="88" spans="1:3" x14ac:dyDescent="0.25">
      <c r="A88" s="12" t="s">
        <v>113</v>
      </c>
      <c r="B88" s="12">
        <v>365</v>
      </c>
      <c r="C88" s="12"/>
    </row>
    <row r="89" spans="1:3" x14ac:dyDescent="0.25">
      <c r="A89" s="12" t="s">
        <v>114</v>
      </c>
      <c r="B89" s="12">
        <v>365</v>
      </c>
      <c r="C89" s="12"/>
    </row>
    <row r="90" spans="1:3" x14ac:dyDescent="0.25">
      <c r="A90" s="12" t="s">
        <v>115</v>
      </c>
      <c r="B90" s="12">
        <v>365</v>
      </c>
      <c r="C90" s="12"/>
    </row>
    <row r="91" spans="1:3" x14ac:dyDescent="0.25">
      <c r="A91" s="12" t="s">
        <v>116</v>
      </c>
      <c r="B91" s="12">
        <v>366</v>
      </c>
      <c r="C91" s="12"/>
    </row>
    <row r="92" spans="1:3" x14ac:dyDescent="0.25">
      <c r="A92" s="12" t="s">
        <v>117</v>
      </c>
      <c r="B92" s="12">
        <v>365</v>
      </c>
      <c r="C92" s="12"/>
    </row>
    <row r="93" spans="1:3" x14ac:dyDescent="0.25">
      <c r="A93" s="12" t="s">
        <v>118</v>
      </c>
      <c r="B93" s="12">
        <v>365</v>
      </c>
      <c r="C93" s="12"/>
    </row>
    <row r="94" spans="1:3" x14ac:dyDescent="0.25">
      <c r="A94" s="12" t="s">
        <v>119</v>
      </c>
      <c r="B94" s="12">
        <v>365</v>
      </c>
      <c r="C94" s="12"/>
    </row>
    <row r="95" spans="1:3" x14ac:dyDescent="0.25">
      <c r="A95" s="12" t="s">
        <v>120</v>
      </c>
      <c r="B95" s="12">
        <v>366</v>
      </c>
      <c r="C95" s="12"/>
    </row>
    <row r="96" spans="1:3" x14ac:dyDescent="0.25">
      <c r="A96" s="12" t="s">
        <v>121</v>
      </c>
      <c r="B96" s="12">
        <v>365</v>
      </c>
      <c r="C96" s="12"/>
    </row>
    <row r="97" spans="1:3" x14ac:dyDescent="0.25">
      <c r="A97" s="12" t="s">
        <v>122</v>
      </c>
      <c r="B97" s="12">
        <v>365</v>
      </c>
      <c r="C97" s="12"/>
    </row>
    <row r="98" spans="1:3" x14ac:dyDescent="0.25">
      <c r="A98" s="12" t="s">
        <v>123</v>
      </c>
      <c r="B98" s="12">
        <v>365</v>
      </c>
      <c r="C98" s="12"/>
    </row>
    <row r="99" spans="1:3" x14ac:dyDescent="0.25">
      <c r="A99" s="12" t="s">
        <v>124</v>
      </c>
      <c r="B99" s="12">
        <v>366</v>
      </c>
      <c r="C99" s="12"/>
    </row>
    <row r="100" spans="1:3" x14ac:dyDescent="0.25">
      <c r="A100" s="12" t="s">
        <v>125</v>
      </c>
      <c r="B100" s="12">
        <v>365</v>
      </c>
      <c r="C100" s="12"/>
    </row>
    <row r="101" spans="1:3" x14ac:dyDescent="0.25">
      <c r="A101" s="12" t="s">
        <v>126</v>
      </c>
      <c r="B101" s="12">
        <v>365</v>
      </c>
      <c r="C101" s="12"/>
    </row>
    <row r="102" spans="1:3" x14ac:dyDescent="0.25">
      <c r="A102" s="12" t="s">
        <v>127</v>
      </c>
      <c r="B102" s="12">
        <v>365</v>
      </c>
      <c r="C102" s="12"/>
    </row>
    <row r="103" spans="1:3" x14ac:dyDescent="0.25">
      <c r="A103" s="12" t="s">
        <v>128</v>
      </c>
      <c r="B103" s="12">
        <v>366</v>
      </c>
      <c r="C103" s="12"/>
    </row>
    <row r="104" spans="1:3" x14ac:dyDescent="0.25">
      <c r="A104" s="12" t="s">
        <v>129</v>
      </c>
      <c r="B104" s="12">
        <v>365</v>
      </c>
      <c r="C104" s="12"/>
    </row>
    <row r="105" spans="1:3" x14ac:dyDescent="0.25">
      <c r="A105" s="12" t="s">
        <v>130</v>
      </c>
      <c r="B105" s="12">
        <v>365</v>
      </c>
      <c r="C105" s="12"/>
    </row>
    <row r="106" spans="1:3" x14ac:dyDescent="0.25">
      <c r="A106" s="12" t="s">
        <v>131</v>
      </c>
      <c r="B106" s="12">
        <v>365</v>
      </c>
      <c r="C106" s="12"/>
    </row>
    <row r="107" spans="1:3" x14ac:dyDescent="0.25">
      <c r="A107" s="12" t="s">
        <v>132</v>
      </c>
      <c r="B107" s="12">
        <v>366</v>
      </c>
      <c r="C107" s="12"/>
    </row>
    <row r="108" spans="1:3" x14ac:dyDescent="0.25">
      <c r="A108" s="12" t="s">
        <v>133</v>
      </c>
      <c r="B108" s="12">
        <v>365</v>
      </c>
      <c r="C108" s="12"/>
    </row>
    <row r="109" spans="1:3" x14ac:dyDescent="0.25">
      <c r="A109" s="12" t="s">
        <v>134</v>
      </c>
      <c r="B109" s="12">
        <v>365</v>
      </c>
      <c r="C109" s="12"/>
    </row>
    <row r="110" spans="1:3" x14ac:dyDescent="0.25">
      <c r="A110" s="12" t="s">
        <v>135</v>
      </c>
      <c r="B110" s="12">
        <v>365</v>
      </c>
      <c r="C110" s="12"/>
    </row>
    <row r="111" spans="1:3" x14ac:dyDescent="0.25">
      <c r="A111" s="12" t="s">
        <v>136</v>
      </c>
      <c r="B111" s="12">
        <v>366</v>
      </c>
      <c r="C111" s="12"/>
    </row>
    <row r="112" spans="1:3" x14ac:dyDescent="0.25">
      <c r="A112" s="12" t="s">
        <v>137</v>
      </c>
      <c r="B112" s="12">
        <v>365</v>
      </c>
      <c r="C112" s="12"/>
    </row>
    <row r="113" spans="1:3" x14ac:dyDescent="0.25">
      <c r="A113" s="12" t="s">
        <v>138</v>
      </c>
      <c r="B113" s="12">
        <v>365</v>
      </c>
      <c r="C113" s="12"/>
    </row>
    <row r="114" spans="1:3" x14ac:dyDescent="0.25">
      <c r="A114" s="12" t="s">
        <v>139</v>
      </c>
      <c r="B114" s="12">
        <v>365</v>
      </c>
      <c r="C114" s="12"/>
    </row>
    <row r="115" spans="1:3" x14ac:dyDescent="0.25">
      <c r="A115" s="12" t="s">
        <v>140</v>
      </c>
      <c r="B115" s="12">
        <v>366</v>
      </c>
      <c r="C115" s="12"/>
    </row>
    <row r="116" spans="1:3" x14ac:dyDescent="0.25">
      <c r="A116" s="12" t="s">
        <v>141</v>
      </c>
      <c r="B116" s="12">
        <v>365</v>
      </c>
      <c r="C116" s="12"/>
    </row>
    <row r="117" spans="1:3" x14ac:dyDescent="0.25">
      <c r="A117" s="12" t="s">
        <v>142</v>
      </c>
      <c r="B117" s="12">
        <v>365</v>
      </c>
      <c r="C117" s="12"/>
    </row>
    <row r="118" spans="1:3" x14ac:dyDescent="0.25">
      <c r="A118" s="12" t="s">
        <v>143</v>
      </c>
      <c r="B118" s="12">
        <v>365</v>
      </c>
      <c r="C118" s="12"/>
    </row>
    <row r="119" spans="1:3" x14ac:dyDescent="0.25">
      <c r="A119" s="12" t="s">
        <v>144</v>
      </c>
      <c r="B119" s="12">
        <v>366</v>
      </c>
      <c r="C119" s="12"/>
    </row>
    <row r="120" spans="1:3" x14ac:dyDescent="0.25">
      <c r="A120" s="12" t="s">
        <v>145</v>
      </c>
      <c r="B120" s="12">
        <v>365</v>
      </c>
      <c r="C120" s="12"/>
    </row>
    <row r="121" spans="1:3" x14ac:dyDescent="0.25">
      <c r="A121" s="12" t="s">
        <v>146</v>
      </c>
      <c r="B121" s="12">
        <v>365</v>
      </c>
      <c r="C121" s="12"/>
    </row>
    <row r="122" spans="1:3" x14ac:dyDescent="0.25">
      <c r="A122" s="12" t="s">
        <v>147</v>
      </c>
      <c r="B122" s="12">
        <v>365</v>
      </c>
      <c r="C122" s="12"/>
    </row>
    <row r="123" spans="1:3" x14ac:dyDescent="0.25">
      <c r="A123" s="12" t="s">
        <v>148</v>
      </c>
      <c r="B123" s="12">
        <v>366</v>
      </c>
      <c r="C123" s="12"/>
    </row>
    <row r="124" spans="1:3" x14ac:dyDescent="0.25">
      <c r="A124" s="12" t="s">
        <v>149</v>
      </c>
      <c r="B124" s="12">
        <v>365</v>
      </c>
      <c r="C124" s="12"/>
    </row>
    <row r="125" spans="1:3" x14ac:dyDescent="0.25">
      <c r="A125" s="12" t="s">
        <v>150</v>
      </c>
      <c r="B125" s="12">
        <v>365</v>
      </c>
      <c r="C125" s="12"/>
    </row>
    <row r="126" spans="1:3" x14ac:dyDescent="0.25">
      <c r="A126" s="12" t="s">
        <v>151</v>
      </c>
      <c r="B126" s="12">
        <v>365</v>
      </c>
      <c r="C126" s="12"/>
    </row>
    <row r="127" spans="1:3" x14ac:dyDescent="0.25">
      <c r="A127" s="12" t="s">
        <v>152</v>
      </c>
      <c r="B127" s="12">
        <v>366</v>
      </c>
      <c r="C127" s="12"/>
    </row>
    <row r="128" spans="1:3" x14ac:dyDescent="0.25">
      <c r="A128" s="12" t="s">
        <v>153</v>
      </c>
      <c r="B128" s="12">
        <v>365</v>
      </c>
      <c r="C128" s="12"/>
    </row>
    <row r="129" spans="1:3" x14ac:dyDescent="0.25">
      <c r="A129" s="12" t="s">
        <v>154</v>
      </c>
      <c r="B129" s="12">
        <v>365</v>
      </c>
      <c r="C129" s="12"/>
    </row>
    <row r="130" spans="1:3" x14ac:dyDescent="0.25">
      <c r="A130" s="12" t="s">
        <v>155</v>
      </c>
      <c r="B130" s="12">
        <v>365</v>
      </c>
      <c r="C130" s="12"/>
    </row>
    <row r="131" spans="1:3" x14ac:dyDescent="0.25">
      <c r="A131" s="12" t="s">
        <v>156</v>
      </c>
      <c r="B131" s="12">
        <v>366</v>
      </c>
      <c r="C131" s="12"/>
    </row>
    <row r="132" spans="1:3" x14ac:dyDescent="0.25">
      <c r="A132" s="12" t="s">
        <v>157</v>
      </c>
      <c r="B132" s="12">
        <v>365</v>
      </c>
      <c r="C132" s="12"/>
    </row>
    <row r="133" spans="1:3" x14ac:dyDescent="0.25">
      <c r="A133" s="12" t="s">
        <v>158</v>
      </c>
      <c r="B133" s="12">
        <v>365</v>
      </c>
      <c r="C133" s="12"/>
    </row>
    <row r="134" spans="1:3" x14ac:dyDescent="0.25">
      <c r="A134" s="12" t="s">
        <v>159</v>
      </c>
      <c r="B134" s="12">
        <v>365</v>
      </c>
      <c r="C134" s="12"/>
    </row>
    <row r="135" spans="1:3" x14ac:dyDescent="0.25">
      <c r="A135" s="12" t="s">
        <v>160</v>
      </c>
      <c r="B135" s="12">
        <v>366</v>
      </c>
      <c r="C135" s="12"/>
    </row>
    <row r="136" spans="1:3" x14ac:dyDescent="0.25">
      <c r="A136" s="12" t="s">
        <v>161</v>
      </c>
      <c r="B136" s="12">
        <v>365</v>
      </c>
      <c r="C136" s="12"/>
    </row>
    <row r="137" spans="1:3" x14ac:dyDescent="0.25">
      <c r="A137" s="12" t="s">
        <v>162</v>
      </c>
      <c r="B137" s="12">
        <v>365</v>
      </c>
      <c r="C137" s="12"/>
    </row>
    <row r="138" spans="1:3" x14ac:dyDescent="0.25">
      <c r="A138" s="12" t="s">
        <v>163</v>
      </c>
      <c r="B138" s="12">
        <v>365</v>
      </c>
      <c r="C138" s="12"/>
    </row>
    <row r="139" spans="1:3" x14ac:dyDescent="0.25">
      <c r="A139" s="12" t="s">
        <v>164</v>
      </c>
      <c r="B139" s="12">
        <v>366</v>
      </c>
      <c r="C139" s="12"/>
    </row>
    <row r="140" spans="1:3" x14ac:dyDescent="0.25">
      <c r="A140" s="12" t="s">
        <v>165</v>
      </c>
      <c r="B140" s="12">
        <v>365</v>
      </c>
      <c r="C140" s="12"/>
    </row>
    <row r="141" spans="1:3" x14ac:dyDescent="0.25">
      <c r="A141" s="12" t="s">
        <v>166</v>
      </c>
      <c r="B141" s="12">
        <v>365</v>
      </c>
      <c r="C141" s="12"/>
    </row>
    <row r="142" spans="1:3" x14ac:dyDescent="0.25">
      <c r="A142" s="12" t="s">
        <v>167</v>
      </c>
      <c r="B142" s="12">
        <v>365</v>
      </c>
      <c r="C142" s="12"/>
    </row>
    <row r="143" spans="1:3" x14ac:dyDescent="0.25">
      <c r="A143" s="12" t="s">
        <v>168</v>
      </c>
      <c r="B143" s="12">
        <v>366</v>
      </c>
      <c r="C143" s="12"/>
    </row>
    <row r="144" spans="1:3" x14ac:dyDescent="0.25">
      <c r="A144" s="12" t="s">
        <v>169</v>
      </c>
      <c r="B144" s="12">
        <v>365</v>
      </c>
      <c r="C144" s="12"/>
    </row>
    <row r="145" spans="1:3" x14ac:dyDescent="0.25">
      <c r="A145" s="12" t="s">
        <v>170</v>
      </c>
      <c r="B145" s="12">
        <v>365</v>
      </c>
      <c r="C145" s="12"/>
    </row>
    <row r="146" spans="1:3" x14ac:dyDescent="0.25">
      <c r="A146" s="12" t="s">
        <v>171</v>
      </c>
      <c r="B146" s="12">
        <v>365</v>
      </c>
      <c r="C146" s="12"/>
    </row>
    <row r="147" spans="1:3" x14ac:dyDescent="0.25">
      <c r="A147" s="12" t="s">
        <v>172</v>
      </c>
      <c r="B147" s="12">
        <v>365</v>
      </c>
      <c r="C147" s="12"/>
    </row>
    <row r="148" spans="1:3" x14ac:dyDescent="0.25">
      <c r="A148" s="12" t="s">
        <v>173</v>
      </c>
      <c r="B148" s="12">
        <v>365</v>
      </c>
      <c r="C148" s="12"/>
    </row>
    <row r="149" spans="1:3" x14ac:dyDescent="0.25">
      <c r="A149" s="12" t="s">
        <v>174</v>
      </c>
      <c r="B149" s="12">
        <v>365</v>
      </c>
      <c r="C149" s="12"/>
    </row>
    <row r="150" spans="1:3" x14ac:dyDescent="0.25">
      <c r="A150" s="12" t="s">
        <v>175</v>
      </c>
      <c r="B150" s="12">
        <v>365</v>
      </c>
      <c r="C150" s="12"/>
    </row>
    <row r="151" spans="1:3" x14ac:dyDescent="0.25">
      <c r="A151" s="12" t="s">
        <v>176</v>
      </c>
      <c r="B151" s="12">
        <v>366</v>
      </c>
      <c r="C151" s="12"/>
    </row>
    <row r="152" spans="1:3" x14ac:dyDescent="0.25">
      <c r="A152" s="12" t="s">
        <v>177</v>
      </c>
      <c r="B152" s="12">
        <v>365</v>
      </c>
      <c r="C152" s="12"/>
    </row>
    <row r="153" spans="1:3" x14ac:dyDescent="0.25">
      <c r="A153" s="12" t="s">
        <v>178</v>
      </c>
      <c r="B153" s="12">
        <v>365</v>
      </c>
      <c r="C153" s="12"/>
    </row>
    <row r="154" spans="1:3" x14ac:dyDescent="0.25">
      <c r="A154" s="12" t="s">
        <v>179</v>
      </c>
      <c r="B154" s="12">
        <v>365</v>
      </c>
      <c r="C154" s="12"/>
    </row>
    <row r="155" spans="1:3" x14ac:dyDescent="0.25">
      <c r="A155" s="12" t="s">
        <v>180</v>
      </c>
      <c r="B155" s="12">
        <v>366</v>
      </c>
      <c r="C155" s="12"/>
    </row>
    <row r="156" spans="1:3" x14ac:dyDescent="0.25">
      <c r="A156" s="12" t="s">
        <v>181</v>
      </c>
      <c r="B156" s="12">
        <v>365</v>
      </c>
      <c r="C156" s="12"/>
    </row>
    <row r="157" spans="1:3" x14ac:dyDescent="0.25">
      <c r="A157" s="12" t="s">
        <v>182</v>
      </c>
      <c r="B157" s="12">
        <v>365</v>
      </c>
      <c r="C157" s="12"/>
    </row>
    <row r="158" spans="1:3" x14ac:dyDescent="0.25">
      <c r="A158" s="12" t="s">
        <v>183</v>
      </c>
      <c r="B158" s="12">
        <v>365</v>
      </c>
      <c r="C158" s="12"/>
    </row>
    <row r="159" spans="1:3" x14ac:dyDescent="0.25">
      <c r="A159" s="12" t="s">
        <v>184</v>
      </c>
      <c r="B159" s="12">
        <v>366</v>
      </c>
      <c r="C159" s="12"/>
    </row>
    <row r="160" spans="1:3" x14ac:dyDescent="0.25">
      <c r="A160" s="12" t="s">
        <v>185</v>
      </c>
      <c r="B160" s="12">
        <v>365</v>
      </c>
      <c r="C160" s="12"/>
    </row>
    <row r="161" spans="1:3" x14ac:dyDescent="0.25">
      <c r="A161" s="12" t="s">
        <v>186</v>
      </c>
      <c r="B161" s="12">
        <v>365</v>
      </c>
      <c r="C161" s="12"/>
    </row>
    <row r="162" spans="1:3" x14ac:dyDescent="0.25">
      <c r="A162" s="12" t="s">
        <v>187</v>
      </c>
      <c r="B162" s="12">
        <v>365</v>
      </c>
      <c r="C162" s="12"/>
    </row>
    <row r="163" spans="1:3" x14ac:dyDescent="0.25">
      <c r="A163" s="12" t="s">
        <v>188</v>
      </c>
      <c r="B163" s="12">
        <v>366</v>
      </c>
      <c r="C163" s="12"/>
    </row>
    <row r="164" spans="1:3" x14ac:dyDescent="0.25">
      <c r="A164" s="12" t="s">
        <v>189</v>
      </c>
      <c r="B164" s="12">
        <v>365</v>
      </c>
      <c r="C164" s="12"/>
    </row>
    <row r="165" spans="1:3" x14ac:dyDescent="0.25">
      <c r="A165" s="12" t="s">
        <v>190</v>
      </c>
      <c r="B165" s="12">
        <v>365</v>
      </c>
      <c r="C165" s="12"/>
    </row>
    <row r="166" spans="1:3" x14ac:dyDescent="0.25">
      <c r="A166" s="12" t="s">
        <v>191</v>
      </c>
      <c r="B166" s="12">
        <v>365</v>
      </c>
      <c r="C166" s="12"/>
    </row>
    <row r="167" spans="1:3" x14ac:dyDescent="0.25">
      <c r="A167" s="12" t="s">
        <v>192</v>
      </c>
      <c r="B167" s="12">
        <v>366</v>
      </c>
      <c r="C167" s="12"/>
    </row>
    <row r="168" spans="1:3" x14ac:dyDescent="0.25">
      <c r="A168" s="12" t="s">
        <v>193</v>
      </c>
      <c r="B168" s="12">
        <v>365</v>
      </c>
      <c r="C168" s="12"/>
    </row>
    <row r="169" spans="1:3" x14ac:dyDescent="0.25">
      <c r="A169" s="12" t="s">
        <v>194</v>
      </c>
      <c r="B169" s="12">
        <v>365</v>
      </c>
      <c r="C169" s="12"/>
    </row>
    <row r="170" spans="1:3" x14ac:dyDescent="0.25">
      <c r="A170" s="12" t="s">
        <v>195</v>
      </c>
      <c r="B170" s="12">
        <v>365</v>
      </c>
      <c r="C170" s="12"/>
    </row>
    <row r="171" spans="1:3" x14ac:dyDescent="0.25">
      <c r="A171" s="12" t="s">
        <v>196</v>
      </c>
      <c r="B171" s="12">
        <v>366</v>
      </c>
      <c r="C171" s="12"/>
    </row>
    <row r="172" spans="1:3" x14ac:dyDescent="0.25">
      <c r="A172" s="12" t="s">
        <v>197</v>
      </c>
      <c r="B172" s="12">
        <v>365</v>
      </c>
      <c r="C172" s="12"/>
    </row>
    <row r="173" spans="1:3" x14ac:dyDescent="0.25">
      <c r="A173" s="12" t="s">
        <v>198</v>
      </c>
      <c r="B173" s="12">
        <v>365</v>
      </c>
      <c r="C173" s="12"/>
    </row>
    <row r="174" spans="1:3" x14ac:dyDescent="0.25">
      <c r="A174" s="12" t="s">
        <v>199</v>
      </c>
      <c r="B174" s="12">
        <v>365</v>
      </c>
      <c r="C174" s="12"/>
    </row>
    <row r="175" spans="1:3" x14ac:dyDescent="0.25">
      <c r="A175" s="12" t="s">
        <v>200</v>
      </c>
      <c r="B175" s="12">
        <v>366</v>
      </c>
      <c r="C175" s="12"/>
    </row>
    <row r="176" spans="1:3" x14ac:dyDescent="0.25">
      <c r="A176" s="12" t="s">
        <v>201</v>
      </c>
      <c r="B176" s="12">
        <v>365</v>
      </c>
      <c r="C176" s="12"/>
    </row>
    <row r="177" spans="1:3" x14ac:dyDescent="0.25">
      <c r="A177" s="12" t="s">
        <v>202</v>
      </c>
      <c r="B177" s="12">
        <v>365</v>
      </c>
      <c r="C177" s="12"/>
    </row>
    <row r="178" spans="1:3" x14ac:dyDescent="0.25">
      <c r="A178" s="12" t="s">
        <v>203</v>
      </c>
      <c r="B178" s="12">
        <v>365</v>
      </c>
      <c r="C178" s="12"/>
    </row>
    <row r="179" spans="1:3" x14ac:dyDescent="0.25">
      <c r="A179" s="12" t="s">
        <v>204</v>
      </c>
      <c r="B179" s="12">
        <v>366</v>
      </c>
      <c r="C179" s="12"/>
    </row>
    <row r="180" spans="1:3" x14ac:dyDescent="0.25">
      <c r="A180" s="12" t="s">
        <v>205</v>
      </c>
      <c r="B180" s="12">
        <v>365</v>
      </c>
      <c r="C180" s="12"/>
    </row>
    <row r="181" spans="1:3" x14ac:dyDescent="0.25">
      <c r="A181" s="12" t="s">
        <v>206</v>
      </c>
      <c r="B181" s="12">
        <v>365</v>
      </c>
      <c r="C181" s="12"/>
    </row>
    <row r="182" spans="1:3" x14ac:dyDescent="0.25">
      <c r="A182" s="12" t="s">
        <v>207</v>
      </c>
      <c r="B182" s="12">
        <v>365</v>
      </c>
      <c r="C182" s="12"/>
    </row>
    <row r="183" spans="1:3" x14ac:dyDescent="0.25">
      <c r="A183" s="12" t="s">
        <v>208</v>
      </c>
      <c r="B183" s="12">
        <v>366</v>
      </c>
      <c r="C183" s="12"/>
    </row>
    <row r="184" spans="1:3" x14ac:dyDescent="0.25">
      <c r="A184" s="12" t="s">
        <v>209</v>
      </c>
      <c r="B184" s="12">
        <v>365</v>
      </c>
      <c r="C184" s="12"/>
    </row>
    <row r="185" spans="1:3" x14ac:dyDescent="0.25">
      <c r="A185" s="12" t="s">
        <v>210</v>
      </c>
      <c r="B185" s="12">
        <v>365</v>
      </c>
      <c r="C185" s="12"/>
    </row>
    <row r="186" spans="1:3" x14ac:dyDescent="0.25">
      <c r="A186" s="12" t="s">
        <v>211</v>
      </c>
      <c r="B186" s="12">
        <v>365</v>
      </c>
      <c r="C186" s="12"/>
    </row>
    <row r="187" spans="1:3" x14ac:dyDescent="0.25">
      <c r="A187" s="12" t="s">
        <v>212</v>
      </c>
      <c r="B187" s="12">
        <v>366</v>
      </c>
      <c r="C187" s="12"/>
    </row>
    <row r="188" spans="1:3" x14ac:dyDescent="0.25">
      <c r="A188" s="12" t="s">
        <v>213</v>
      </c>
      <c r="B188" s="12">
        <v>365</v>
      </c>
      <c r="C188" s="12"/>
    </row>
    <row r="189" spans="1:3" x14ac:dyDescent="0.25">
      <c r="A189" s="12" t="s">
        <v>214</v>
      </c>
      <c r="B189" s="12">
        <v>365</v>
      </c>
      <c r="C189" s="12"/>
    </row>
    <row r="190" spans="1:3" x14ac:dyDescent="0.25">
      <c r="A190" s="12" t="s">
        <v>215</v>
      </c>
      <c r="B190" s="12">
        <v>365</v>
      </c>
      <c r="C190" s="12"/>
    </row>
    <row r="191" spans="1:3" x14ac:dyDescent="0.25">
      <c r="A191" s="12" t="s">
        <v>216</v>
      </c>
      <c r="B191" s="12">
        <v>366</v>
      </c>
      <c r="C191" s="12"/>
    </row>
    <row r="192" spans="1:3" x14ac:dyDescent="0.25">
      <c r="A192" s="12" t="s">
        <v>217</v>
      </c>
      <c r="B192" s="12">
        <v>365</v>
      </c>
      <c r="C192" s="12"/>
    </row>
    <row r="193" spans="1:3" x14ac:dyDescent="0.25">
      <c r="A193" s="12" t="s">
        <v>218</v>
      </c>
      <c r="B193" s="12">
        <v>365</v>
      </c>
      <c r="C193" s="12"/>
    </row>
    <row r="194" spans="1:3" x14ac:dyDescent="0.25">
      <c r="A194" s="12" t="s">
        <v>219</v>
      </c>
      <c r="B194" s="12">
        <v>365</v>
      </c>
      <c r="C194" s="12"/>
    </row>
    <row r="195" spans="1:3" x14ac:dyDescent="0.25">
      <c r="A195" s="12" t="s">
        <v>220</v>
      </c>
      <c r="B195" s="12">
        <v>366</v>
      </c>
      <c r="C195" s="12"/>
    </row>
    <row r="196" spans="1:3" x14ac:dyDescent="0.25">
      <c r="A196" s="12" t="s">
        <v>221</v>
      </c>
      <c r="B196" s="12">
        <v>365</v>
      </c>
      <c r="C196" s="12"/>
    </row>
    <row r="197" spans="1:3" x14ac:dyDescent="0.25">
      <c r="A197" s="12" t="s">
        <v>222</v>
      </c>
      <c r="B197" s="12">
        <v>365</v>
      </c>
      <c r="C197" s="12"/>
    </row>
    <row r="198" spans="1:3" x14ac:dyDescent="0.25">
      <c r="A198" s="12" t="s">
        <v>223</v>
      </c>
      <c r="B198" s="12">
        <v>365</v>
      </c>
      <c r="C198" s="12"/>
    </row>
    <row r="199" spans="1:3" x14ac:dyDescent="0.25">
      <c r="A199" s="12" t="s">
        <v>224</v>
      </c>
      <c r="B199" s="12">
        <v>366</v>
      </c>
      <c r="C199" s="12"/>
    </row>
    <row r="200" spans="1:3" x14ac:dyDescent="0.25">
      <c r="A200" s="12" t="s">
        <v>225</v>
      </c>
      <c r="B200" s="12">
        <v>365</v>
      </c>
      <c r="C200" s="12"/>
    </row>
    <row r="201" spans="1:3" x14ac:dyDescent="0.25">
      <c r="A201" s="12" t="s">
        <v>226</v>
      </c>
      <c r="B201" s="12">
        <v>365</v>
      </c>
      <c r="C201" s="12"/>
    </row>
    <row r="202" spans="1:3" x14ac:dyDescent="0.25">
      <c r="A202" s="12" t="s">
        <v>227</v>
      </c>
      <c r="B202" s="12">
        <v>365</v>
      </c>
      <c r="C202" s="12"/>
    </row>
    <row r="203" spans="1:3" x14ac:dyDescent="0.25">
      <c r="A203" s="12" t="s">
        <v>228</v>
      </c>
      <c r="B203" s="12">
        <v>366</v>
      </c>
      <c r="C203" s="12"/>
    </row>
    <row r="204" spans="1:3" x14ac:dyDescent="0.25">
      <c r="A204" s="12" t="s">
        <v>229</v>
      </c>
      <c r="B204" s="12">
        <v>365</v>
      </c>
      <c r="C204" s="12"/>
    </row>
    <row r="205" spans="1:3" x14ac:dyDescent="0.25">
      <c r="A205" s="12" t="s">
        <v>230</v>
      </c>
      <c r="B205" s="12">
        <v>365</v>
      </c>
      <c r="C205" s="12"/>
    </row>
    <row r="206" spans="1:3" x14ac:dyDescent="0.25">
      <c r="A206" s="12" t="s">
        <v>231</v>
      </c>
      <c r="B206" s="12">
        <v>365</v>
      </c>
      <c r="C206" s="12"/>
    </row>
    <row r="207" spans="1:3" x14ac:dyDescent="0.25">
      <c r="A207" s="12" t="s">
        <v>232</v>
      </c>
      <c r="B207" s="12">
        <v>366</v>
      </c>
      <c r="C207" s="12"/>
    </row>
    <row r="208" spans="1:3" x14ac:dyDescent="0.25">
      <c r="A208" s="12" t="s">
        <v>233</v>
      </c>
      <c r="B208" s="12">
        <v>365</v>
      </c>
      <c r="C208" s="12"/>
    </row>
    <row r="209" spans="1:3" x14ac:dyDescent="0.25">
      <c r="A209" s="12" t="s">
        <v>234</v>
      </c>
      <c r="B209" s="12">
        <v>365</v>
      </c>
      <c r="C209" s="12"/>
    </row>
    <row r="210" spans="1:3" x14ac:dyDescent="0.25">
      <c r="A210" s="12" t="s">
        <v>235</v>
      </c>
      <c r="B210" s="12">
        <v>365</v>
      </c>
      <c r="C210" s="12"/>
    </row>
    <row r="211" spans="1:3" x14ac:dyDescent="0.25">
      <c r="A211" s="12" t="s">
        <v>236</v>
      </c>
      <c r="B211" s="12">
        <v>366</v>
      </c>
      <c r="C211" s="12"/>
    </row>
    <row r="212" spans="1:3" x14ac:dyDescent="0.25">
      <c r="A212" s="12" t="s">
        <v>237</v>
      </c>
      <c r="B212" s="12">
        <v>365</v>
      </c>
      <c r="C212" s="12"/>
    </row>
    <row r="213" spans="1:3" x14ac:dyDescent="0.25">
      <c r="A213" s="12" t="s">
        <v>238</v>
      </c>
      <c r="B213" s="12">
        <v>365</v>
      </c>
      <c r="C213" s="12"/>
    </row>
    <row r="214" spans="1:3" x14ac:dyDescent="0.25">
      <c r="A214" s="12" t="s">
        <v>239</v>
      </c>
      <c r="B214" s="12">
        <v>365</v>
      </c>
      <c r="C214" s="12"/>
    </row>
    <row r="215" spans="1:3" x14ac:dyDescent="0.25">
      <c r="A215" s="12" t="s">
        <v>240</v>
      </c>
      <c r="B215" s="12">
        <v>366</v>
      </c>
      <c r="C215" s="12"/>
    </row>
    <row r="216" spans="1:3" x14ac:dyDescent="0.25">
      <c r="A216" s="12" t="s">
        <v>241</v>
      </c>
      <c r="B216" s="12">
        <v>365</v>
      </c>
      <c r="C216" s="12"/>
    </row>
    <row r="217" spans="1:3" x14ac:dyDescent="0.25">
      <c r="A217" s="12" t="s">
        <v>242</v>
      </c>
      <c r="B217" s="12">
        <v>365</v>
      </c>
      <c r="C217" s="12"/>
    </row>
    <row r="218" spans="1:3" x14ac:dyDescent="0.25">
      <c r="A218" s="12" t="s">
        <v>243</v>
      </c>
      <c r="B218" s="12">
        <v>365</v>
      </c>
      <c r="C218" s="12"/>
    </row>
    <row r="219" spans="1:3" x14ac:dyDescent="0.25">
      <c r="A219" s="12" t="s">
        <v>244</v>
      </c>
      <c r="B219" s="12">
        <v>366</v>
      </c>
      <c r="C219" s="12"/>
    </row>
    <row r="220" spans="1:3" x14ac:dyDescent="0.25">
      <c r="A220" s="12" t="s">
        <v>245</v>
      </c>
      <c r="B220" s="12">
        <v>365</v>
      </c>
      <c r="C220" s="12"/>
    </row>
    <row r="221" spans="1:3" x14ac:dyDescent="0.25">
      <c r="A221" s="12" t="s">
        <v>246</v>
      </c>
      <c r="B221" s="12">
        <v>365</v>
      </c>
      <c r="C221" s="12"/>
    </row>
    <row r="222" spans="1:3" x14ac:dyDescent="0.25">
      <c r="A222" s="12" t="s">
        <v>247</v>
      </c>
      <c r="B222" s="12">
        <v>365</v>
      </c>
      <c r="C222" s="12"/>
    </row>
    <row r="223" spans="1:3" x14ac:dyDescent="0.25">
      <c r="A223" s="12" t="s">
        <v>248</v>
      </c>
      <c r="B223" s="12">
        <v>366</v>
      </c>
      <c r="C223" s="12"/>
    </row>
    <row r="224" spans="1:3" x14ac:dyDescent="0.25">
      <c r="A224" s="12" t="s">
        <v>249</v>
      </c>
      <c r="B224" s="12">
        <v>365</v>
      </c>
      <c r="C224" s="12"/>
    </row>
    <row r="225" spans="1:3" x14ac:dyDescent="0.25">
      <c r="A225" s="12" t="s">
        <v>250</v>
      </c>
      <c r="B225" s="12">
        <v>365</v>
      </c>
      <c r="C225" s="12"/>
    </row>
    <row r="226" spans="1:3" x14ac:dyDescent="0.25">
      <c r="A226" s="12" t="s">
        <v>251</v>
      </c>
      <c r="B226" s="12">
        <v>365</v>
      </c>
      <c r="C226" s="12"/>
    </row>
    <row r="227" spans="1:3" x14ac:dyDescent="0.25">
      <c r="A227" s="12" t="s">
        <v>252</v>
      </c>
      <c r="B227" s="12">
        <v>366</v>
      </c>
      <c r="C227" s="12"/>
    </row>
    <row r="228" spans="1:3" x14ac:dyDescent="0.25">
      <c r="A228" s="12" t="s">
        <v>253</v>
      </c>
      <c r="B228" s="12">
        <v>365</v>
      </c>
      <c r="C228" s="12"/>
    </row>
    <row r="229" spans="1:3" x14ac:dyDescent="0.25">
      <c r="A229" s="12" t="s">
        <v>254</v>
      </c>
      <c r="B229" s="12">
        <v>365</v>
      </c>
      <c r="C229" s="12"/>
    </row>
    <row r="230" spans="1:3" x14ac:dyDescent="0.25">
      <c r="A230" s="12" t="s">
        <v>255</v>
      </c>
      <c r="B230" s="12">
        <v>365</v>
      </c>
      <c r="C230" s="12"/>
    </row>
    <row r="231" spans="1:3" x14ac:dyDescent="0.25">
      <c r="A231" s="12" t="s">
        <v>256</v>
      </c>
      <c r="B231" s="12">
        <v>366</v>
      </c>
      <c r="C231" s="12"/>
    </row>
    <row r="232" spans="1:3" x14ac:dyDescent="0.25">
      <c r="A232" s="12" t="s">
        <v>257</v>
      </c>
      <c r="B232" s="12">
        <v>365</v>
      </c>
      <c r="C232" s="12"/>
    </row>
    <row r="233" spans="1:3" x14ac:dyDescent="0.25">
      <c r="A233" s="12" t="s">
        <v>258</v>
      </c>
      <c r="B233" s="12">
        <v>365</v>
      </c>
      <c r="C233" s="12"/>
    </row>
    <row r="234" spans="1:3" x14ac:dyDescent="0.25">
      <c r="A234" s="12" t="s">
        <v>259</v>
      </c>
      <c r="B234" s="12">
        <v>365</v>
      </c>
      <c r="C234" s="12"/>
    </row>
    <row r="235" spans="1:3" x14ac:dyDescent="0.25">
      <c r="A235" s="12" t="s">
        <v>260</v>
      </c>
      <c r="B235" s="12">
        <v>366</v>
      </c>
      <c r="C235" s="12"/>
    </row>
    <row r="236" spans="1:3" x14ac:dyDescent="0.25">
      <c r="A236" s="12" t="s">
        <v>261</v>
      </c>
      <c r="B236" s="12">
        <v>365</v>
      </c>
      <c r="C236" s="12"/>
    </row>
    <row r="237" spans="1:3" x14ac:dyDescent="0.25">
      <c r="A237" s="12" t="s">
        <v>262</v>
      </c>
      <c r="B237" s="12">
        <v>365</v>
      </c>
      <c r="C237" s="12"/>
    </row>
    <row r="238" spans="1:3" x14ac:dyDescent="0.25">
      <c r="A238" s="12" t="s">
        <v>263</v>
      </c>
      <c r="B238" s="12">
        <v>365</v>
      </c>
      <c r="C238" s="12"/>
    </row>
    <row r="239" spans="1:3" x14ac:dyDescent="0.25">
      <c r="A239" s="12" t="s">
        <v>264</v>
      </c>
      <c r="B239" s="12">
        <v>366</v>
      </c>
      <c r="C239" s="12"/>
    </row>
    <row r="240" spans="1:3" x14ac:dyDescent="0.25">
      <c r="A240" s="12" t="s">
        <v>265</v>
      </c>
      <c r="B240" s="12">
        <v>365</v>
      </c>
      <c r="C240" s="12"/>
    </row>
    <row r="241" spans="1:3" x14ac:dyDescent="0.25">
      <c r="A241" s="12" t="s">
        <v>266</v>
      </c>
      <c r="B241" s="12">
        <v>365</v>
      </c>
      <c r="C241" s="12"/>
    </row>
    <row r="242" spans="1:3" x14ac:dyDescent="0.25">
      <c r="A242" s="12" t="s">
        <v>267</v>
      </c>
      <c r="B242" s="12">
        <v>365</v>
      </c>
      <c r="C242" s="12"/>
    </row>
    <row r="243" spans="1:3" x14ac:dyDescent="0.25">
      <c r="A243" s="12" t="s">
        <v>268</v>
      </c>
      <c r="B243" s="12">
        <v>366</v>
      </c>
      <c r="C243" s="12"/>
    </row>
    <row r="244" spans="1:3" x14ac:dyDescent="0.25">
      <c r="A244" s="12" t="s">
        <v>269</v>
      </c>
      <c r="B244" s="12">
        <v>365</v>
      </c>
      <c r="C244" s="12"/>
    </row>
    <row r="245" spans="1:3" x14ac:dyDescent="0.25">
      <c r="A245" s="12" t="s">
        <v>270</v>
      </c>
      <c r="B245" s="12">
        <v>365</v>
      </c>
      <c r="C245" s="12"/>
    </row>
    <row r="246" spans="1:3" x14ac:dyDescent="0.25">
      <c r="A246" s="12" t="s">
        <v>271</v>
      </c>
      <c r="B246" s="12">
        <v>365</v>
      </c>
      <c r="C246" s="12"/>
    </row>
    <row r="247" spans="1:3" x14ac:dyDescent="0.25">
      <c r="A247" s="12" t="s">
        <v>272</v>
      </c>
      <c r="B247" s="12">
        <v>365</v>
      </c>
      <c r="C247" s="12"/>
    </row>
    <row r="248" spans="1:3" x14ac:dyDescent="0.25">
      <c r="A248" s="12" t="s">
        <v>273</v>
      </c>
      <c r="B248" s="12">
        <v>365</v>
      </c>
      <c r="C248" s="12"/>
    </row>
    <row r="249" spans="1:3" x14ac:dyDescent="0.25">
      <c r="A249" s="12" t="s">
        <v>274</v>
      </c>
      <c r="B249" s="12">
        <v>365</v>
      </c>
      <c r="C249" s="12"/>
    </row>
    <row r="250" spans="1:3" x14ac:dyDescent="0.25">
      <c r="A250" s="12" t="s">
        <v>275</v>
      </c>
      <c r="B250" s="12">
        <v>365</v>
      </c>
      <c r="C250" s="12"/>
    </row>
    <row r="251" spans="1:3" x14ac:dyDescent="0.25">
      <c r="A251" s="12" t="s">
        <v>276</v>
      </c>
      <c r="B251" s="12">
        <v>366</v>
      </c>
      <c r="C251" s="12"/>
    </row>
    <row r="252" spans="1:3" x14ac:dyDescent="0.25">
      <c r="A252" s="12" t="s">
        <v>277</v>
      </c>
      <c r="B252" s="12">
        <v>365</v>
      </c>
      <c r="C252" s="12"/>
    </row>
    <row r="253" spans="1:3" x14ac:dyDescent="0.25">
      <c r="A253" s="12" t="s">
        <v>278</v>
      </c>
      <c r="B253" s="12">
        <v>365</v>
      </c>
      <c r="C253" s="12"/>
    </row>
    <row r="254" spans="1:3" x14ac:dyDescent="0.25">
      <c r="A254" s="12" t="s">
        <v>279</v>
      </c>
      <c r="B254" s="12">
        <v>365</v>
      </c>
      <c r="C254" s="12"/>
    </row>
    <row r="255" spans="1:3" x14ac:dyDescent="0.25">
      <c r="A255" s="12" t="s">
        <v>280</v>
      </c>
      <c r="B255" s="12">
        <v>366</v>
      </c>
      <c r="C255" s="12"/>
    </row>
    <row r="256" spans="1:3" x14ac:dyDescent="0.25">
      <c r="A256" s="12" t="s">
        <v>281</v>
      </c>
      <c r="B256" s="12">
        <v>365</v>
      </c>
      <c r="C256" s="12"/>
    </row>
    <row r="257" spans="1:3" x14ac:dyDescent="0.25">
      <c r="A257" s="12" t="s">
        <v>282</v>
      </c>
      <c r="B257" s="12">
        <v>365</v>
      </c>
      <c r="C257" s="12"/>
    </row>
    <row r="258" spans="1:3" x14ac:dyDescent="0.25">
      <c r="A258" s="12" t="s">
        <v>283</v>
      </c>
      <c r="B258" s="12">
        <v>365</v>
      </c>
      <c r="C258" s="12"/>
    </row>
    <row r="259" spans="1:3" x14ac:dyDescent="0.25">
      <c r="A259" s="12" t="s">
        <v>284</v>
      </c>
      <c r="B259" s="12">
        <v>366</v>
      </c>
      <c r="C259" s="12"/>
    </row>
    <row r="260" spans="1:3" x14ac:dyDescent="0.25">
      <c r="A260" s="12" t="s">
        <v>285</v>
      </c>
      <c r="B260" s="12">
        <v>365</v>
      </c>
      <c r="C260" s="12"/>
    </row>
    <row r="261" spans="1:3" x14ac:dyDescent="0.25">
      <c r="A261" s="12" t="s">
        <v>286</v>
      </c>
      <c r="B261" s="12">
        <v>365</v>
      </c>
      <c r="C261" s="12"/>
    </row>
    <row r="262" spans="1:3" x14ac:dyDescent="0.25">
      <c r="A262" s="12" t="s">
        <v>287</v>
      </c>
      <c r="B262" s="12">
        <v>365</v>
      </c>
      <c r="C262" s="12"/>
    </row>
    <row r="263" spans="1:3" x14ac:dyDescent="0.25">
      <c r="A263" s="12" t="s">
        <v>288</v>
      </c>
      <c r="B263" s="12">
        <v>366</v>
      </c>
      <c r="C263" s="12"/>
    </row>
    <row r="264" spans="1:3" x14ac:dyDescent="0.25">
      <c r="A264" s="12" t="s">
        <v>289</v>
      </c>
      <c r="B264" s="12">
        <v>365</v>
      </c>
      <c r="C264" s="12"/>
    </row>
    <row r="265" spans="1:3" x14ac:dyDescent="0.25">
      <c r="A265" s="12" t="s">
        <v>290</v>
      </c>
      <c r="B265" s="12">
        <v>365</v>
      </c>
      <c r="C265" s="12"/>
    </row>
    <row r="266" spans="1:3" x14ac:dyDescent="0.25">
      <c r="A266" s="12" t="s">
        <v>291</v>
      </c>
      <c r="B266" s="12">
        <v>365</v>
      </c>
      <c r="C266" s="12"/>
    </row>
    <row r="267" spans="1:3" x14ac:dyDescent="0.25">
      <c r="A267" s="12" t="s">
        <v>292</v>
      </c>
      <c r="B267" s="12">
        <v>366</v>
      </c>
      <c r="C267" s="12"/>
    </row>
    <row r="268" spans="1:3" x14ac:dyDescent="0.25">
      <c r="A268" s="12" t="s">
        <v>293</v>
      </c>
      <c r="B268" s="12">
        <v>365</v>
      </c>
      <c r="C268" s="12"/>
    </row>
    <row r="269" spans="1:3" x14ac:dyDescent="0.25">
      <c r="A269" s="12" t="s">
        <v>294</v>
      </c>
      <c r="B269" s="12">
        <v>365</v>
      </c>
      <c r="C269" s="12"/>
    </row>
    <row r="270" spans="1:3" x14ac:dyDescent="0.25">
      <c r="A270" s="12" t="s">
        <v>295</v>
      </c>
      <c r="B270" s="12">
        <v>365</v>
      </c>
      <c r="C270" s="12"/>
    </row>
    <row r="271" spans="1:3" x14ac:dyDescent="0.25">
      <c r="A271" s="12" t="s">
        <v>296</v>
      </c>
      <c r="B271" s="12">
        <v>366</v>
      </c>
      <c r="C271" s="12"/>
    </row>
    <row r="272" spans="1:3" x14ac:dyDescent="0.25">
      <c r="A272" s="12" t="s">
        <v>297</v>
      </c>
      <c r="B272" s="12">
        <v>365</v>
      </c>
      <c r="C272" s="12"/>
    </row>
    <row r="273" spans="1:3" x14ac:dyDescent="0.25">
      <c r="A273" s="12" t="s">
        <v>298</v>
      </c>
      <c r="B273" s="12">
        <v>365</v>
      </c>
      <c r="C273" s="12"/>
    </row>
    <row r="274" spans="1:3" x14ac:dyDescent="0.25">
      <c r="A274" s="12" t="s">
        <v>299</v>
      </c>
      <c r="B274" s="12">
        <v>365</v>
      </c>
      <c r="C274" s="12"/>
    </row>
    <row r="275" spans="1:3" x14ac:dyDescent="0.25">
      <c r="A275" s="12" t="s">
        <v>300</v>
      </c>
      <c r="B275" s="12">
        <v>366</v>
      </c>
      <c r="C275" s="12"/>
    </row>
    <row r="276" spans="1:3" x14ac:dyDescent="0.25">
      <c r="A276" s="12" t="s">
        <v>301</v>
      </c>
      <c r="B276" s="12">
        <v>365</v>
      </c>
      <c r="C276" s="12"/>
    </row>
    <row r="277" spans="1:3" x14ac:dyDescent="0.25">
      <c r="A277" s="12" t="s">
        <v>302</v>
      </c>
      <c r="B277" s="12">
        <v>365</v>
      </c>
      <c r="C277" s="12"/>
    </row>
    <row r="278" spans="1:3" x14ac:dyDescent="0.25">
      <c r="A278" s="12" t="s">
        <v>303</v>
      </c>
      <c r="B278" s="12">
        <v>365</v>
      </c>
      <c r="C278" s="12"/>
    </row>
    <row r="279" spans="1:3" x14ac:dyDescent="0.25">
      <c r="A279" s="12" t="s">
        <v>304</v>
      </c>
      <c r="B279" s="12">
        <v>366</v>
      </c>
      <c r="C279" s="12"/>
    </row>
    <row r="280" spans="1:3" x14ac:dyDescent="0.25">
      <c r="A280" s="12" t="s">
        <v>305</v>
      </c>
      <c r="B280" s="12">
        <v>365</v>
      </c>
      <c r="C280" s="12"/>
    </row>
    <row r="281" spans="1:3" x14ac:dyDescent="0.25">
      <c r="A281" s="12" t="s">
        <v>306</v>
      </c>
      <c r="B281" s="12">
        <v>365</v>
      </c>
      <c r="C281" s="12"/>
    </row>
    <row r="282" spans="1:3" x14ac:dyDescent="0.25">
      <c r="A282" s="12" t="s">
        <v>307</v>
      </c>
      <c r="B282" s="12">
        <v>365</v>
      </c>
      <c r="C282" s="12"/>
    </row>
    <row r="283" spans="1:3" x14ac:dyDescent="0.25">
      <c r="A283" s="12" t="s">
        <v>308</v>
      </c>
      <c r="B283" s="12">
        <v>366</v>
      </c>
      <c r="C283" s="12"/>
    </row>
    <row r="284" spans="1:3" x14ac:dyDescent="0.25">
      <c r="A284" s="12" t="s">
        <v>309</v>
      </c>
      <c r="B284" s="12">
        <v>365</v>
      </c>
      <c r="C284" s="12"/>
    </row>
    <row r="285" spans="1:3" x14ac:dyDescent="0.25">
      <c r="A285" s="12" t="s">
        <v>310</v>
      </c>
      <c r="B285" s="12">
        <v>365</v>
      </c>
      <c r="C285" s="12"/>
    </row>
    <row r="286" spans="1:3" x14ac:dyDescent="0.25">
      <c r="A286" s="12" t="s">
        <v>311</v>
      </c>
      <c r="B286" s="12">
        <v>365</v>
      </c>
      <c r="C286" s="12"/>
    </row>
    <row r="287" spans="1:3" x14ac:dyDescent="0.25">
      <c r="A287" s="12" t="s">
        <v>312</v>
      </c>
      <c r="B287" s="12">
        <v>366</v>
      </c>
      <c r="C287" s="12"/>
    </row>
    <row r="288" spans="1:3" x14ac:dyDescent="0.25">
      <c r="A288" s="12" t="s">
        <v>313</v>
      </c>
      <c r="B288" s="12">
        <v>365</v>
      </c>
      <c r="C288" s="12"/>
    </row>
    <row r="289" spans="1:3" x14ac:dyDescent="0.25">
      <c r="A289" s="12" t="s">
        <v>314</v>
      </c>
      <c r="B289" s="12">
        <v>365</v>
      </c>
      <c r="C289" s="12"/>
    </row>
    <row r="290" spans="1:3" x14ac:dyDescent="0.25">
      <c r="A290" s="12" t="s">
        <v>315</v>
      </c>
      <c r="B290" s="12">
        <v>365</v>
      </c>
      <c r="C290" s="12"/>
    </row>
    <row r="291" spans="1:3" x14ac:dyDescent="0.25">
      <c r="A291" s="12" t="s">
        <v>316</v>
      </c>
      <c r="B291" s="12">
        <v>366</v>
      </c>
      <c r="C291" s="12"/>
    </row>
    <row r="292" spans="1:3" x14ac:dyDescent="0.25">
      <c r="A292" s="12" t="s">
        <v>317</v>
      </c>
      <c r="B292" s="12">
        <v>365</v>
      </c>
      <c r="C292" s="12"/>
    </row>
    <row r="293" spans="1:3" x14ac:dyDescent="0.25">
      <c r="A293" s="12" t="s">
        <v>318</v>
      </c>
      <c r="B293" s="12">
        <v>365</v>
      </c>
      <c r="C293" s="12"/>
    </row>
    <row r="294" spans="1:3" x14ac:dyDescent="0.25">
      <c r="A294" s="12" t="s">
        <v>319</v>
      </c>
      <c r="B294" s="12">
        <v>365</v>
      </c>
      <c r="C294" s="12"/>
    </row>
    <row r="295" spans="1:3" x14ac:dyDescent="0.25">
      <c r="A295" s="12" t="s">
        <v>320</v>
      </c>
      <c r="B295" s="12">
        <v>366</v>
      </c>
      <c r="C295" s="12"/>
    </row>
    <row r="296" spans="1:3" x14ac:dyDescent="0.25">
      <c r="A296" s="12" t="s">
        <v>321</v>
      </c>
      <c r="B296" s="12">
        <v>365</v>
      </c>
      <c r="C296" s="12"/>
    </row>
    <row r="297" spans="1:3" x14ac:dyDescent="0.25">
      <c r="A297" s="12" t="s">
        <v>322</v>
      </c>
      <c r="B297" s="12">
        <v>365</v>
      </c>
      <c r="C297" s="12"/>
    </row>
    <row r="298" spans="1:3" x14ac:dyDescent="0.25">
      <c r="A298" s="12" t="s">
        <v>323</v>
      </c>
      <c r="B298" s="12">
        <v>365</v>
      </c>
      <c r="C298" s="12"/>
    </row>
    <row r="299" spans="1:3" x14ac:dyDescent="0.25">
      <c r="A299" s="12" t="s">
        <v>324</v>
      </c>
      <c r="B299" s="12">
        <v>366</v>
      </c>
      <c r="C299" s="12"/>
    </row>
    <row r="300" spans="1:3" x14ac:dyDescent="0.25">
      <c r="A300" s="12" t="s">
        <v>325</v>
      </c>
      <c r="B300" s="12">
        <v>365</v>
      </c>
      <c r="C300" s="12"/>
    </row>
    <row r="301" spans="1:3" x14ac:dyDescent="0.25">
      <c r="A301" s="12" t="s">
        <v>326</v>
      </c>
      <c r="B301" s="12">
        <v>365</v>
      </c>
      <c r="C301" s="12"/>
    </row>
    <row r="302" spans="1:3" x14ac:dyDescent="0.25">
      <c r="A302" s="12" t="s">
        <v>327</v>
      </c>
      <c r="B302" s="12">
        <v>365</v>
      </c>
      <c r="C302" s="12"/>
    </row>
    <row r="303" spans="1:3" x14ac:dyDescent="0.25">
      <c r="A303" s="12" t="s">
        <v>328</v>
      </c>
      <c r="B303" s="12">
        <v>366</v>
      </c>
      <c r="C303" s="12"/>
    </row>
    <row r="304" spans="1:3" x14ac:dyDescent="0.25">
      <c r="A304" s="12" t="s">
        <v>329</v>
      </c>
      <c r="B304" s="12">
        <v>365</v>
      </c>
      <c r="C304" s="12"/>
    </row>
    <row r="305" spans="1:3" x14ac:dyDescent="0.25">
      <c r="A305" s="12" t="s">
        <v>330</v>
      </c>
      <c r="B305" s="12">
        <v>365</v>
      </c>
      <c r="C305" s="12"/>
    </row>
    <row r="306" spans="1:3" x14ac:dyDescent="0.25">
      <c r="A306" s="12" t="s">
        <v>331</v>
      </c>
      <c r="B306" s="12">
        <v>365</v>
      </c>
      <c r="C306" s="12"/>
    </row>
    <row r="307" spans="1:3" x14ac:dyDescent="0.25">
      <c r="A307" s="12" t="s">
        <v>332</v>
      </c>
      <c r="B307" s="12">
        <v>366</v>
      </c>
      <c r="C307" s="12"/>
    </row>
    <row r="308" spans="1:3" x14ac:dyDescent="0.25">
      <c r="A308" s="12" t="s">
        <v>333</v>
      </c>
      <c r="B308" s="12">
        <v>365</v>
      </c>
      <c r="C308" s="12"/>
    </row>
    <row r="309" spans="1:3" x14ac:dyDescent="0.25">
      <c r="A309" s="12" t="s">
        <v>334</v>
      </c>
      <c r="B309" s="12">
        <v>365</v>
      </c>
      <c r="C309" s="12"/>
    </row>
    <row r="310" spans="1:3" x14ac:dyDescent="0.25">
      <c r="A310" s="12" t="s">
        <v>335</v>
      </c>
      <c r="B310" s="12">
        <v>365</v>
      </c>
      <c r="C310" s="12"/>
    </row>
    <row r="311" spans="1:3" x14ac:dyDescent="0.25">
      <c r="A311" s="12" t="s">
        <v>336</v>
      </c>
      <c r="B311" s="12">
        <v>366</v>
      </c>
      <c r="C311" s="12"/>
    </row>
    <row r="312" spans="1:3" x14ac:dyDescent="0.25">
      <c r="A312" s="12" t="s">
        <v>337</v>
      </c>
      <c r="B312" s="12">
        <v>365</v>
      </c>
      <c r="C312" s="12"/>
    </row>
    <row r="313" spans="1:3" x14ac:dyDescent="0.25">
      <c r="A313" s="12" t="s">
        <v>338</v>
      </c>
      <c r="B313" s="12">
        <v>365</v>
      </c>
      <c r="C313" s="12"/>
    </row>
    <row r="314" spans="1:3" x14ac:dyDescent="0.25">
      <c r="A314" s="12" t="s">
        <v>339</v>
      </c>
      <c r="B314" s="12">
        <v>365</v>
      </c>
      <c r="C314" s="12"/>
    </row>
    <row r="315" spans="1:3" x14ac:dyDescent="0.25">
      <c r="A315" s="12" t="s">
        <v>340</v>
      </c>
      <c r="B315" s="12">
        <v>366</v>
      </c>
      <c r="C315" s="12"/>
    </row>
    <row r="316" spans="1:3" x14ac:dyDescent="0.25">
      <c r="A316" s="12" t="s">
        <v>341</v>
      </c>
      <c r="B316" s="12">
        <v>365</v>
      </c>
      <c r="C316" s="12"/>
    </row>
    <row r="317" spans="1:3" x14ac:dyDescent="0.25">
      <c r="A317" s="12" t="s">
        <v>342</v>
      </c>
      <c r="B317" s="12">
        <v>365</v>
      </c>
      <c r="C317" s="12"/>
    </row>
    <row r="318" spans="1:3" x14ac:dyDescent="0.25">
      <c r="A318" s="12" t="s">
        <v>343</v>
      </c>
      <c r="B318" s="12">
        <v>365</v>
      </c>
      <c r="C318" s="12"/>
    </row>
    <row r="319" spans="1:3" x14ac:dyDescent="0.25">
      <c r="A319" s="12" t="s">
        <v>344</v>
      </c>
      <c r="B319" s="12">
        <v>366</v>
      </c>
      <c r="C319" s="12"/>
    </row>
    <row r="320" spans="1:3" x14ac:dyDescent="0.25">
      <c r="A320" s="12" t="s">
        <v>345</v>
      </c>
      <c r="B320" s="12">
        <v>365</v>
      </c>
      <c r="C320" s="12"/>
    </row>
    <row r="321" spans="1:3" x14ac:dyDescent="0.25">
      <c r="A321" s="12" t="s">
        <v>346</v>
      </c>
      <c r="B321" s="12">
        <v>365</v>
      </c>
      <c r="C321" s="12"/>
    </row>
    <row r="322" spans="1:3" x14ac:dyDescent="0.25">
      <c r="A322" s="12" t="s">
        <v>347</v>
      </c>
      <c r="B322" s="12">
        <v>365</v>
      </c>
      <c r="C322" s="12"/>
    </row>
    <row r="323" spans="1:3" x14ac:dyDescent="0.25">
      <c r="A323" s="12" t="s">
        <v>348</v>
      </c>
      <c r="B323" s="12">
        <v>366</v>
      </c>
      <c r="C323" s="12"/>
    </row>
    <row r="324" spans="1:3" x14ac:dyDescent="0.25">
      <c r="A324" s="12" t="s">
        <v>349</v>
      </c>
      <c r="B324" s="12">
        <v>365</v>
      </c>
      <c r="C324" s="12"/>
    </row>
    <row r="325" spans="1:3" x14ac:dyDescent="0.25">
      <c r="A325" s="12" t="s">
        <v>350</v>
      </c>
      <c r="B325" s="12">
        <v>365</v>
      </c>
      <c r="C325" s="12"/>
    </row>
    <row r="326" spans="1:3" x14ac:dyDescent="0.25">
      <c r="A326" s="12" t="s">
        <v>351</v>
      </c>
      <c r="B326" s="12">
        <v>365</v>
      </c>
      <c r="C326" s="12"/>
    </row>
    <row r="327" spans="1:3" x14ac:dyDescent="0.25">
      <c r="A327" s="12" t="s">
        <v>352</v>
      </c>
      <c r="B327" s="12">
        <v>366</v>
      </c>
      <c r="C327" s="12"/>
    </row>
    <row r="328" spans="1:3" x14ac:dyDescent="0.25">
      <c r="A328" s="12" t="s">
        <v>353</v>
      </c>
      <c r="B328" s="12">
        <v>365</v>
      </c>
      <c r="C328" s="12"/>
    </row>
    <row r="329" spans="1:3" x14ac:dyDescent="0.25">
      <c r="A329" s="12" t="s">
        <v>354</v>
      </c>
      <c r="B329" s="12">
        <v>365</v>
      </c>
      <c r="C329" s="12"/>
    </row>
    <row r="330" spans="1:3" x14ac:dyDescent="0.25">
      <c r="A330" s="12" t="s">
        <v>355</v>
      </c>
      <c r="B330" s="12">
        <v>365</v>
      </c>
      <c r="C330" s="12"/>
    </row>
    <row r="331" spans="1:3" x14ac:dyDescent="0.25">
      <c r="A331" s="12" t="s">
        <v>356</v>
      </c>
      <c r="B331" s="12">
        <v>366</v>
      </c>
      <c r="C331" s="12"/>
    </row>
    <row r="332" spans="1:3" x14ac:dyDescent="0.25">
      <c r="A332" s="12" t="s">
        <v>357</v>
      </c>
      <c r="B332" s="12">
        <v>365</v>
      </c>
      <c r="C332" s="12"/>
    </row>
    <row r="333" spans="1:3" x14ac:dyDescent="0.25">
      <c r="A333" s="12" t="s">
        <v>358</v>
      </c>
      <c r="B333" s="12">
        <v>365</v>
      </c>
      <c r="C333" s="12"/>
    </row>
    <row r="334" spans="1:3" x14ac:dyDescent="0.25">
      <c r="A334" s="12" t="s">
        <v>359</v>
      </c>
      <c r="B334" s="12">
        <v>365</v>
      </c>
      <c r="C334" s="12"/>
    </row>
    <row r="335" spans="1:3" x14ac:dyDescent="0.25">
      <c r="A335" s="12" t="s">
        <v>360</v>
      </c>
      <c r="B335" s="12">
        <v>366</v>
      </c>
      <c r="C335" s="12"/>
    </row>
    <row r="336" spans="1:3" x14ac:dyDescent="0.25">
      <c r="A336" s="12" t="s">
        <v>361</v>
      </c>
      <c r="B336" s="12">
        <v>365</v>
      </c>
      <c r="C336" s="12"/>
    </row>
    <row r="337" spans="1:3" x14ac:dyDescent="0.25">
      <c r="A337" s="12" t="s">
        <v>362</v>
      </c>
      <c r="B337" s="12">
        <v>365</v>
      </c>
      <c r="C337" s="12"/>
    </row>
    <row r="338" spans="1:3" x14ac:dyDescent="0.25">
      <c r="A338" s="12" t="s">
        <v>363</v>
      </c>
      <c r="B338" s="12">
        <v>365</v>
      </c>
      <c r="C338" s="12"/>
    </row>
    <row r="339" spans="1:3" x14ac:dyDescent="0.25">
      <c r="A339" s="12" t="s">
        <v>364</v>
      </c>
      <c r="B339" s="12">
        <v>366</v>
      </c>
      <c r="C339" s="12"/>
    </row>
    <row r="340" spans="1:3" x14ac:dyDescent="0.25">
      <c r="A340" s="12" t="s">
        <v>365</v>
      </c>
      <c r="B340" s="12">
        <v>365</v>
      </c>
      <c r="C340" s="12"/>
    </row>
    <row r="341" spans="1:3" x14ac:dyDescent="0.25">
      <c r="A341" s="12" t="s">
        <v>366</v>
      </c>
      <c r="B341" s="12">
        <v>365</v>
      </c>
      <c r="C341" s="12"/>
    </row>
    <row r="342" spans="1:3" x14ac:dyDescent="0.25">
      <c r="A342" s="12" t="s">
        <v>367</v>
      </c>
      <c r="B342" s="12">
        <v>365</v>
      </c>
      <c r="C342" s="12"/>
    </row>
    <row r="343" spans="1:3" x14ac:dyDescent="0.25">
      <c r="A343" s="12" t="s">
        <v>368</v>
      </c>
      <c r="B343" s="12">
        <v>366</v>
      </c>
      <c r="C343" s="12"/>
    </row>
    <row r="344" spans="1:3" x14ac:dyDescent="0.25">
      <c r="A344" s="12" t="s">
        <v>369</v>
      </c>
      <c r="B344" s="12">
        <v>365</v>
      </c>
      <c r="C344" s="12"/>
    </row>
    <row r="345" spans="1:3" x14ac:dyDescent="0.25">
      <c r="A345" s="12" t="s">
        <v>370</v>
      </c>
      <c r="B345" s="12">
        <v>365</v>
      </c>
      <c r="C345" s="12"/>
    </row>
    <row r="346" spans="1:3" x14ac:dyDescent="0.25">
      <c r="A346" s="12" t="s">
        <v>371</v>
      </c>
      <c r="B346" s="12">
        <v>365</v>
      </c>
      <c r="C346" s="12"/>
    </row>
    <row r="347" spans="1:3" x14ac:dyDescent="0.25">
      <c r="A347" s="12" t="s">
        <v>372</v>
      </c>
      <c r="B347" s="12">
        <v>365</v>
      </c>
      <c r="C347" s="12"/>
    </row>
    <row r="348" spans="1:3" x14ac:dyDescent="0.25">
      <c r="A348" s="12" t="s">
        <v>373</v>
      </c>
      <c r="B348" s="12">
        <v>365</v>
      </c>
      <c r="C348" s="12"/>
    </row>
    <row r="349" spans="1:3" x14ac:dyDescent="0.25">
      <c r="A349" s="12" t="s">
        <v>374</v>
      </c>
      <c r="B349" s="12">
        <v>365</v>
      </c>
      <c r="C349" s="12"/>
    </row>
    <row r="350" spans="1:3" x14ac:dyDescent="0.25">
      <c r="A350" s="12" t="s">
        <v>375</v>
      </c>
      <c r="B350" s="12">
        <v>365</v>
      </c>
      <c r="C350" s="12"/>
    </row>
    <row r="351" spans="1:3" x14ac:dyDescent="0.25">
      <c r="A351" s="12" t="s">
        <v>376</v>
      </c>
      <c r="B351" s="12">
        <v>366</v>
      </c>
      <c r="C351" s="12"/>
    </row>
    <row r="352" spans="1:3" x14ac:dyDescent="0.25">
      <c r="A352" s="12" t="s">
        <v>377</v>
      </c>
      <c r="B352" s="12">
        <v>365</v>
      </c>
      <c r="C352" s="12"/>
    </row>
    <row r="353" spans="1:3" x14ac:dyDescent="0.25">
      <c r="A353" s="12" t="s">
        <v>378</v>
      </c>
      <c r="B353" s="12">
        <v>365</v>
      </c>
      <c r="C353" s="12"/>
    </row>
    <row r="354" spans="1:3" x14ac:dyDescent="0.25">
      <c r="A354" s="12" t="s">
        <v>379</v>
      </c>
      <c r="B354" s="12">
        <v>365</v>
      </c>
      <c r="C354" s="12"/>
    </row>
    <row r="355" spans="1:3" x14ac:dyDescent="0.25">
      <c r="A355" s="12" t="s">
        <v>380</v>
      </c>
      <c r="B355" s="12">
        <v>366</v>
      </c>
      <c r="C355" s="12"/>
    </row>
    <row r="356" spans="1:3" x14ac:dyDescent="0.25">
      <c r="A356" s="12" t="s">
        <v>381</v>
      </c>
      <c r="B356" s="12">
        <v>365</v>
      </c>
      <c r="C356" s="12"/>
    </row>
    <row r="357" spans="1:3" x14ac:dyDescent="0.25">
      <c r="A357" s="12" t="s">
        <v>382</v>
      </c>
      <c r="B357" s="12">
        <v>365</v>
      </c>
      <c r="C357" s="12"/>
    </row>
    <row r="358" spans="1:3" x14ac:dyDescent="0.25">
      <c r="A358" s="12" t="s">
        <v>383</v>
      </c>
      <c r="B358" s="12">
        <v>365</v>
      </c>
      <c r="C358" s="12"/>
    </row>
    <row r="359" spans="1:3" x14ac:dyDescent="0.25">
      <c r="A359" s="12" t="s">
        <v>384</v>
      </c>
      <c r="B359" s="12">
        <v>366</v>
      </c>
      <c r="C359" s="12"/>
    </row>
    <row r="360" spans="1:3" x14ac:dyDescent="0.25">
      <c r="A360" s="12" t="s">
        <v>385</v>
      </c>
      <c r="B360" s="12">
        <v>365</v>
      </c>
      <c r="C360" s="12"/>
    </row>
    <row r="361" spans="1:3" x14ac:dyDescent="0.25">
      <c r="A361" s="12" t="s">
        <v>386</v>
      </c>
      <c r="B361" s="12">
        <v>365</v>
      </c>
      <c r="C361" s="12"/>
    </row>
    <row r="362" spans="1:3" x14ac:dyDescent="0.25">
      <c r="A362" s="12" t="s">
        <v>387</v>
      </c>
      <c r="B362" s="12">
        <v>365</v>
      </c>
      <c r="C362" s="12"/>
    </row>
    <row r="363" spans="1:3" x14ac:dyDescent="0.25">
      <c r="A363" s="12" t="s">
        <v>388</v>
      </c>
      <c r="B363" s="12">
        <v>366</v>
      </c>
      <c r="C363" s="12"/>
    </row>
    <row r="364" spans="1:3" x14ac:dyDescent="0.25">
      <c r="A364" s="12" t="s">
        <v>389</v>
      </c>
      <c r="B364" s="12">
        <v>365</v>
      </c>
      <c r="C364" s="12"/>
    </row>
    <row r="365" spans="1:3" x14ac:dyDescent="0.25">
      <c r="A365" s="12" t="s">
        <v>390</v>
      </c>
      <c r="B365" s="12">
        <v>365</v>
      </c>
      <c r="C365" s="12"/>
    </row>
    <row r="366" spans="1:3" x14ac:dyDescent="0.25">
      <c r="A366" s="12" t="s">
        <v>391</v>
      </c>
      <c r="B366" s="12">
        <v>365</v>
      </c>
      <c r="C366" s="12"/>
    </row>
    <row r="367" spans="1:3" x14ac:dyDescent="0.25">
      <c r="A367" s="12" t="s">
        <v>392</v>
      </c>
      <c r="B367" s="12">
        <v>366</v>
      </c>
      <c r="C367" s="12"/>
    </row>
    <row r="368" spans="1:3" x14ac:dyDescent="0.25">
      <c r="A368" s="12" t="s">
        <v>393</v>
      </c>
      <c r="B368" s="12">
        <v>365</v>
      </c>
      <c r="C368" s="12"/>
    </row>
    <row r="369" spans="1:3" x14ac:dyDescent="0.25">
      <c r="A369" s="12" t="s">
        <v>394</v>
      </c>
      <c r="B369" s="12">
        <v>365</v>
      </c>
      <c r="C369" s="12"/>
    </row>
    <row r="370" spans="1:3" x14ac:dyDescent="0.25">
      <c r="A370" s="12" t="s">
        <v>395</v>
      </c>
      <c r="B370" s="12">
        <v>365</v>
      </c>
      <c r="C370" s="12"/>
    </row>
    <row r="371" spans="1:3" x14ac:dyDescent="0.25">
      <c r="A371" s="12" t="s">
        <v>396</v>
      </c>
      <c r="B371" s="12">
        <v>366</v>
      </c>
      <c r="C371" s="12"/>
    </row>
    <row r="372" spans="1:3" x14ac:dyDescent="0.25">
      <c r="A372" s="12" t="s">
        <v>397</v>
      </c>
      <c r="B372" s="12">
        <v>365</v>
      </c>
      <c r="C372" s="12"/>
    </row>
    <row r="373" spans="1:3" x14ac:dyDescent="0.25">
      <c r="A373" s="12" t="s">
        <v>398</v>
      </c>
      <c r="B373" s="12">
        <v>365</v>
      </c>
      <c r="C373" s="12"/>
    </row>
    <row r="374" spans="1:3" x14ac:dyDescent="0.25">
      <c r="A374" s="12" t="s">
        <v>399</v>
      </c>
      <c r="B374" s="12">
        <v>365</v>
      </c>
      <c r="C374" s="12"/>
    </row>
    <row r="375" spans="1:3" x14ac:dyDescent="0.25">
      <c r="A375" s="12" t="s">
        <v>400</v>
      </c>
      <c r="B375" s="12">
        <v>366</v>
      </c>
      <c r="C375" s="12"/>
    </row>
    <row r="376" spans="1:3" x14ac:dyDescent="0.25">
      <c r="A376" s="12" t="s">
        <v>401</v>
      </c>
      <c r="B376" s="12">
        <v>365</v>
      </c>
      <c r="C376" s="12"/>
    </row>
    <row r="377" spans="1:3" x14ac:dyDescent="0.25">
      <c r="A377" s="12" t="s">
        <v>402</v>
      </c>
      <c r="B377" s="12">
        <v>365</v>
      </c>
      <c r="C377" s="12"/>
    </row>
    <row r="378" spans="1:3" x14ac:dyDescent="0.25">
      <c r="A378" s="12" t="s">
        <v>403</v>
      </c>
      <c r="B378" s="12">
        <v>365</v>
      </c>
      <c r="C378" s="12"/>
    </row>
    <row r="379" spans="1:3" x14ac:dyDescent="0.25">
      <c r="A379" s="12" t="s">
        <v>404</v>
      </c>
      <c r="B379" s="12">
        <v>366</v>
      </c>
      <c r="C379" s="12"/>
    </row>
    <row r="380" spans="1:3" x14ac:dyDescent="0.25">
      <c r="A380" s="12" t="s">
        <v>405</v>
      </c>
      <c r="B380" s="12">
        <v>365</v>
      </c>
      <c r="C380" s="12"/>
    </row>
    <row r="381" spans="1:3" x14ac:dyDescent="0.25">
      <c r="A381" s="12" t="s">
        <v>406</v>
      </c>
      <c r="B381" s="12">
        <v>365</v>
      </c>
      <c r="C381" s="12"/>
    </row>
    <row r="382" spans="1:3" x14ac:dyDescent="0.25">
      <c r="A382" s="12" t="s">
        <v>407</v>
      </c>
      <c r="B382" s="12">
        <v>365</v>
      </c>
      <c r="C382" s="12"/>
    </row>
    <row r="383" spans="1:3" x14ac:dyDescent="0.25">
      <c r="A383" s="12" t="s">
        <v>408</v>
      </c>
      <c r="B383" s="12">
        <v>366</v>
      </c>
      <c r="C383" s="12"/>
    </row>
    <row r="384" spans="1:3" x14ac:dyDescent="0.25">
      <c r="A384" s="12" t="s">
        <v>409</v>
      </c>
      <c r="B384" s="12">
        <v>365</v>
      </c>
      <c r="C384" s="12"/>
    </row>
    <row r="385" spans="1:3" x14ac:dyDescent="0.25">
      <c r="A385" s="12" t="s">
        <v>410</v>
      </c>
      <c r="B385" s="12">
        <v>365</v>
      </c>
      <c r="C385" s="12"/>
    </row>
    <row r="386" spans="1:3" x14ac:dyDescent="0.25">
      <c r="A386" s="12" t="s">
        <v>411</v>
      </c>
      <c r="B386" s="12">
        <v>365</v>
      </c>
      <c r="C386" s="12"/>
    </row>
    <row r="387" spans="1:3" x14ac:dyDescent="0.25">
      <c r="A387" s="12" t="s">
        <v>412</v>
      </c>
      <c r="B387" s="12">
        <v>366</v>
      </c>
      <c r="C387" s="12"/>
    </row>
    <row r="388" spans="1:3" x14ac:dyDescent="0.25">
      <c r="A388" s="12" t="s">
        <v>413</v>
      </c>
      <c r="B388" s="12">
        <v>365</v>
      </c>
      <c r="C388" s="12"/>
    </row>
    <row r="389" spans="1:3" x14ac:dyDescent="0.25">
      <c r="A389" s="12" t="s">
        <v>414</v>
      </c>
      <c r="B389" s="12">
        <v>365</v>
      </c>
      <c r="C389" s="12"/>
    </row>
    <row r="390" spans="1:3" x14ac:dyDescent="0.25">
      <c r="A390" s="12" t="s">
        <v>415</v>
      </c>
      <c r="B390" s="12">
        <v>365</v>
      </c>
      <c r="C390" s="12"/>
    </row>
    <row r="391" spans="1:3" x14ac:dyDescent="0.25">
      <c r="A391" s="12" t="s">
        <v>416</v>
      </c>
      <c r="B391" s="12">
        <v>366</v>
      </c>
      <c r="C391" s="12"/>
    </row>
    <row r="392" spans="1:3" x14ac:dyDescent="0.25">
      <c r="A392" s="12" t="s">
        <v>417</v>
      </c>
      <c r="B392" s="12">
        <v>365</v>
      </c>
      <c r="C392" s="12"/>
    </row>
    <row r="393" spans="1:3" x14ac:dyDescent="0.25">
      <c r="A393" s="12" t="s">
        <v>418</v>
      </c>
      <c r="B393" s="12">
        <v>365</v>
      </c>
      <c r="C393" s="12"/>
    </row>
    <row r="394" spans="1:3" x14ac:dyDescent="0.25">
      <c r="A394" s="12" t="s">
        <v>419</v>
      </c>
      <c r="B394" s="12">
        <v>365</v>
      </c>
      <c r="C394" s="12"/>
    </row>
    <row r="395" spans="1:3" x14ac:dyDescent="0.25">
      <c r="A395" s="12" t="s">
        <v>420</v>
      </c>
      <c r="B395" s="12">
        <v>366</v>
      </c>
      <c r="C395" s="12"/>
    </row>
    <row r="396" spans="1:3" x14ac:dyDescent="0.25">
      <c r="A396" s="12" t="s">
        <v>421</v>
      </c>
      <c r="B396" s="12">
        <v>365</v>
      </c>
      <c r="C396" s="12"/>
    </row>
    <row r="397" spans="1:3" x14ac:dyDescent="0.25">
      <c r="A397" s="12" t="s">
        <v>422</v>
      </c>
      <c r="B397" s="12">
        <v>365</v>
      </c>
      <c r="C397" s="12"/>
    </row>
    <row r="398" spans="1:3" x14ac:dyDescent="0.25">
      <c r="A398" s="12" t="s">
        <v>423</v>
      </c>
      <c r="B398" s="12">
        <v>365</v>
      </c>
      <c r="C398" s="12"/>
    </row>
    <row r="399" spans="1:3" x14ac:dyDescent="0.25">
      <c r="A399" s="12" t="s">
        <v>424</v>
      </c>
      <c r="B399" s="12">
        <v>366</v>
      </c>
      <c r="C399" s="12"/>
    </row>
    <row r="400" spans="1:3" x14ac:dyDescent="0.25">
      <c r="A400" s="12" t="s">
        <v>425</v>
      </c>
      <c r="B400" s="12">
        <v>365</v>
      </c>
      <c r="C400" s="12"/>
    </row>
    <row r="401" spans="1:3" x14ac:dyDescent="0.25">
      <c r="A401" s="12" t="s">
        <v>426</v>
      </c>
      <c r="B401" s="12">
        <v>365</v>
      </c>
      <c r="C401" s="12"/>
    </row>
    <row r="402" spans="1:3" x14ac:dyDescent="0.25">
      <c r="A402" s="12" t="s">
        <v>427</v>
      </c>
      <c r="B402" s="12">
        <v>365</v>
      </c>
      <c r="C402" s="12"/>
    </row>
    <row r="403" spans="1:3" x14ac:dyDescent="0.25">
      <c r="A403" s="12" t="s">
        <v>428</v>
      </c>
      <c r="B403" s="12">
        <v>366</v>
      </c>
      <c r="C403" s="12"/>
    </row>
    <row r="404" spans="1:3" x14ac:dyDescent="0.25">
      <c r="A404" s="12" t="s">
        <v>429</v>
      </c>
      <c r="B404" s="12">
        <v>365</v>
      </c>
      <c r="C404" s="12"/>
    </row>
    <row r="405" spans="1:3" x14ac:dyDescent="0.25">
      <c r="A405" s="12" t="s">
        <v>430</v>
      </c>
      <c r="B405" s="12">
        <v>365</v>
      </c>
      <c r="C405" s="12"/>
    </row>
    <row r="406" spans="1:3" x14ac:dyDescent="0.25">
      <c r="A406" s="12" t="s">
        <v>431</v>
      </c>
      <c r="B406" s="12">
        <v>365</v>
      </c>
      <c r="C406" s="12"/>
    </row>
    <row r="407" spans="1:3" x14ac:dyDescent="0.25">
      <c r="A407" s="12" t="s">
        <v>432</v>
      </c>
      <c r="B407" s="12">
        <v>366</v>
      </c>
      <c r="C407" s="12"/>
    </row>
    <row r="408" spans="1:3" x14ac:dyDescent="0.25">
      <c r="A408" s="12" t="s">
        <v>433</v>
      </c>
      <c r="B408" s="12">
        <v>365</v>
      </c>
      <c r="C408" s="12"/>
    </row>
    <row r="409" spans="1:3" x14ac:dyDescent="0.25">
      <c r="A409" s="12" t="s">
        <v>434</v>
      </c>
      <c r="B409" s="12">
        <v>365</v>
      </c>
      <c r="C409" s="12"/>
    </row>
    <row r="410" spans="1:3" x14ac:dyDescent="0.25">
      <c r="A410" s="12" t="s">
        <v>435</v>
      </c>
      <c r="B410" s="12">
        <v>365</v>
      </c>
      <c r="C410" s="12"/>
    </row>
    <row r="411" spans="1:3" x14ac:dyDescent="0.25">
      <c r="A411" s="12" t="s">
        <v>436</v>
      </c>
      <c r="B411" s="12">
        <v>366</v>
      </c>
      <c r="C411" s="12"/>
    </row>
    <row r="412" spans="1:3" x14ac:dyDescent="0.25">
      <c r="A412" s="12" t="s">
        <v>437</v>
      </c>
      <c r="B412" s="12">
        <v>365</v>
      </c>
      <c r="C412" s="12"/>
    </row>
    <row r="413" spans="1:3" x14ac:dyDescent="0.25">
      <c r="A413" s="12" t="s">
        <v>438</v>
      </c>
      <c r="B413" s="12">
        <v>365</v>
      </c>
      <c r="C413" s="12"/>
    </row>
    <row r="414" spans="1:3" x14ac:dyDescent="0.25">
      <c r="A414" s="12" t="s">
        <v>439</v>
      </c>
      <c r="B414" s="12">
        <v>365</v>
      </c>
      <c r="C414" s="12"/>
    </row>
    <row r="415" spans="1:3" x14ac:dyDescent="0.25">
      <c r="A415" s="12" t="s">
        <v>440</v>
      </c>
      <c r="B415" s="12">
        <v>366</v>
      </c>
      <c r="C415" s="12"/>
    </row>
    <row r="416" spans="1:3" x14ac:dyDescent="0.25">
      <c r="A416" s="12" t="s">
        <v>441</v>
      </c>
      <c r="B416" s="12">
        <v>365</v>
      </c>
      <c r="C416" s="12"/>
    </row>
    <row r="417" spans="1:3" x14ac:dyDescent="0.25">
      <c r="A417" s="12" t="s">
        <v>442</v>
      </c>
      <c r="B417" s="12">
        <v>365</v>
      </c>
      <c r="C417" s="12"/>
    </row>
    <row r="418" spans="1:3" x14ac:dyDescent="0.25">
      <c r="A418" s="12" t="s">
        <v>443</v>
      </c>
      <c r="B418" s="12">
        <v>365</v>
      </c>
      <c r="C418" s="12"/>
    </row>
    <row r="419" spans="1:3" x14ac:dyDescent="0.25">
      <c r="A419" s="12" t="s">
        <v>444</v>
      </c>
      <c r="B419" s="12">
        <v>366</v>
      </c>
      <c r="C419" s="12"/>
    </row>
    <row r="420" spans="1:3" x14ac:dyDescent="0.25">
      <c r="A420" s="12" t="s">
        <v>445</v>
      </c>
      <c r="B420" s="12">
        <v>365</v>
      </c>
      <c r="C420" s="12"/>
    </row>
    <row r="421" spans="1:3" x14ac:dyDescent="0.25">
      <c r="A421" s="12" t="s">
        <v>446</v>
      </c>
      <c r="B421" s="12">
        <v>365</v>
      </c>
      <c r="C421" s="12"/>
    </row>
    <row r="422" spans="1:3" x14ac:dyDescent="0.25">
      <c r="A422" s="12" t="s">
        <v>447</v>
      </c>
      <c r="B422" s="12">
        <v>365</v>
      </c>
      <c r="C422" s="12"/>
    </row>
    <row r="423" spans="1:3" x14ac:dyDescent="0.25">
      <c r="A423" s="12" t="s">
        <v>448</v>
      </c>
      <c r="B423" s="12">
        <v>366</v>
      </c>
      <c r="C423" s="12"/>
    </row>
    <row r="424" spans="1:3" x14ac:dyDescent="0.25">
      <c r="A424" s="12" t="s">
        <v>449</v>
      </c>
      <c r="B424" s="12">
        <v>365</v>
      </c>
      <c r="C424" s="12"/>
    </row>
    <row r="425" spans="1:3" x14ac:dyDescent="0.25">
      <c r="A425" s="12" t="s">
        <v>450</v>
      </c>
      <c r="B425" s="12">
        <v>365</v>
      </c>
      <c r="C425" s="12"/>
    </row>
    <row r="426" spans="1:3" x14ac:dyDescent="0.25">
      <c r="A426" s="12" t="s">
        <v>451</v>
      </c>
      <c r="B426" s="12">
        <v>365</v>
      </c>
      <c r="C426" s="12"/>
    </row>
    <row r="427" spans="1:3" x14ac:dyDescent="0.25">
      <c r="A427" s="12" t="s">
        <v>452</v>
      </c>
      <c r="B427" s="12">
        <v>366</v>
      </c>
      <c r="C427" s="12"/>
    </row>
    <row r="428" spans="1:3" x14ac:dyDescent="0.25">
      <c r="A428" s="12" t="s">
        <v>453</v>
      </c>
      <c r="B428" s="12">
        <v>365</v>
      </c>
      <c r="C428" s="12"/>
    </row>
    <row r="429" spans="1:3" x14ac:dyDescent="0.25">
      <c r="A429" s="12" t="s">
        <v>454</v>
      </c>
      <c r="B429" s="12">
        <v>365</v>
      </c>
      <c r="C429" s="12"/>
    </row>
    <row r="430" spans="1:3" x14ac:dyDescent="0.25">
      <c r="A430" s="12" t="s">
        <v>455</v>
      </c>
      <c r="B430" s="12">
        <v>365</v>
      </c>
      <c r="C430" s="12"/>
    </row>
    <row r="431" spans="1:3" x14ac:dyDescent="0.25">
      <c r="A431" s="12" t="s">
        <v>456</v>
      </c>
      <c r="B431" s="12">
        <v>366</v>
      </c>
      <c r="C431" s="12"/>
    </row>
    <row r="432" spans="1:3" x14ac:dyDescent="0.25">
      <c r="A432" s="12" t="s">
        <v>457</v>
      </c>
      <c r="B432" s="12">
        <v>365</v>
      </c>
      <c r="C432" s="12"/>
    </row>
    <row r="433" spans="1:3" x14ac:dyDescent="0.25">
      <c r="A433" s="12" t="s">
        <v>458</v>
      </c>
      <c r="B433" s="12">
        <v>365</v>
      </c>
      <c r="C433" s="12"/>
    </row>
    <row r="434" spans="1:3" x14ac:dyDescent="0.25">
      <c r="A434" s="12" t="s">
        <v>459</v>
      </c>
      <c r="B434" s="12">
        <v>365</v>
      </c>
      <c r="C434" s="12"/>
    </row>
    <row r="435" spans="1:3" x14ac:dyDescent="0.25">
      <c r="A435" s="12" t="s">
        <v>460</v>
      </c>
      <c r="B435" s="12">
        <v>366</v>
      </c>
      <c r="C435" s="12"/>
    </row>
    <row r="436" spans="1:3" x14ac:dyDescent="0.25">
      <c r="A436" s="12" t="s">
        <v>461</v>
      </c>
      <c r="B436" s="12">
        <v>365</v>
      </c>
      <c r="C436" s="12"/>
    </row>
    <row r="437" spans="1:3" x14ac:dyDescent="0.25">
      <c r="A437" s="12" t="s">
        <v>462</v>
      </c>
      <c r="B437" s="12">
        <v>365</v>
      </c>
      <c r="C437" s="12"/>
    </row>
    <row r="438" spans="1:3" x14ac:dyDescent="0.25">
      <c r="A438" s="12" t="s">
        <v>463</v>
      </c>
      <c r="B438" s="12">
        <v>365</v>
      </c>
      <c r="C438" s="12"/>
    </row>
    <row r="439" spans="1:3" x14ac:dyDescent="0.25">
      <c r="A439" s="12" t="s">
        <v>464</v>
      </c>
      <c r="B439" s="12">
        <v>366</v>
      </c>
      <c r="C439" s="12"/>
    </row>
    <row r="440" spans="1:3" x14ac:dyDescent="0.25">
      <c r="A440" s="12" t="s">
        <v>465</v>
      </c>
      <c r="B440" s="12">
        <v>365</v>
      </c>
      <c r="C440" s="12"/>
    </row>
    <row r="441" spans="1:3" x14ac:dyDescent="0.25">
      <c r="A441" s="12" t="s">
        <v>466</v>
      </c>
      <c r="B441" s="12">
        <v>365</v>
      </c>
      <c r="C441" s="12"/>
    </row>
    <row r="442" spans="1:3" x14ac:dyDescent="0.25">
      <c r="A442" s="12" t="s">
        <v>467</v>
      </c>
      <c r="B442" s="12">
        <v>365</v>
      </c>
      <c r="C442" s="12"/>
    </row>
    <row r="443" spans="1:3" x14ac:dyDescent="0.25">
      <c r="A443" s="12" t="s">
        <v>468</v>
      </c>
      <c r="B443" s="12">
        <v>366</v>
      </c>
      <c r="C443" s="12"/>
    </row>
    <row r="444" spans="1:3" x14ac:dyDescent="0.25">
      <c r="A444" s="12" t="s">
        <v>469</v>
      </c>
      <c r="B444" s="12">
        <v>365</v>
      </c>
      <c r="C444" s="12"/>
    </row>
    <row r="445" spans="1:3" x14ac:dyDescent="0.25">
      <c r="A445" s="12" t="s">
        <v>470</v>
      </c>
      <c r="B445" s="12">
        <v>365</v>
      </c>
      <c r="C445" s="12"/>
    </row>
    <row r="446" spans="1:3" x14ac:dyDescent="0.25">
      <c r="A446" s="12" t="s">
        <v>471</v>
      </c>
      <c r="B446" s="12">
        <v>365</v>
      </c>
      <c r="C446" s="12" t="s">
        <v>556</v>
      </c>
    </row>
    <row r="447" spans="1:3" x14ac:dyDescent="0.25">
      <c r="A447" s="37" t="s">
        <v>555</v>
      </c>
      <c r="B447" s="12">
        <v>365</v>
      </c>
      <c r="C447" s="12" t="s">
        <v>556</v>
      </c>
    </row>
    <row r="448" spans="1:3" x14ac:dyDescent="0.25">
      <c r="A448" s="12" t="s">
        <v>472</v>
      </c>
      <c r="B448" s="12">
        <v>365</v>
      </c>
      <c r="C448" s="12"/>
    </row>
    <row r="449" spans="1:3" x14ac:dyDescent="0.25">
      <c r="A449" s="12" t="s">
        <v>473</v>
      </c>
      <c r="B449" s="12">
        <v>365</v>
      </c>
      <c r="C449" s="12"/>
    </row>
    <row r="450" spans="1:3" x14ac:dyDescent="0.25">
      <c r="A450" s="12" t="s">
        <v>474</v>
      </c>
      <c r="B450" s="12">
        <v>366</v>
      </c>
      <c r="C450" s="12"/>
    </row>
    <row r="451" spans="1:3" x14ac:dyDescent="0.25">
      <c r="A451" s="12" t="s">
        <v>475</v>
      </c>
      <c r="B451" s="12">
        <v>365</v>
      </c>
      <c r="C451" s="12"/>
    </row>
    <row r="452" spans="1:3" x14ac:dyDescent="0.25">
      <c r="A452" s="12" t="s">
        <v>476</v>
      </c>
      <c r="B452" s="12">
        <v>365</v>
      </c>
      <c r="C452" s="12"/>
    </row>
    <row r="453" spans="1:3" x14ac:dyDescent="0.25">
      <c r="A453" s="12" t="s">
        <v>477</v>
      </c>
      <c r="B453" s="12">
        <v>365</v>
      </c>
      <c r="C453" s="12"/>
    </row>
    <row r="454" spans="1:3" x14ac:dyDescent="0.25">
      <c r="A454" s="12" t="s">
        <v>478</v>
      </c>
      <c r="B454" s="12">
        <v>366</v>
      </c>
      <c r="C454" s="12"/>
    </row>
    <row r="455" spans="1:3" x14ac:dyDescent="0.25">
      <c r="A455" s="12" t="s">
        <v>479</v>
      </c>
      <c r="B455" s="12">
        <v>365</v>
      </c>
      <c r="C455" s="12"/>
    </row>
    <row r="456" spans="1:3" x14ac:dyDescent="0.25">
      <c r="A456" s="12" t="s">
        <v>480</v>
      </c>
      <c r="B456" s="12">
        <v>365</v>
      </c>
      <c r="C456" s="12"/>
    </row>
    <row r="457" spans="1:3" x14ac:dyDescent="0.25">
      <c r="A457" s="12" t="s">
        <v>481</v>
      </c>
      <c r="B457" s="12">
        <v>365</v>
      </c>
      <c r="C457" s="12"/>
    </row>
    <row r="458" spans="1:3" x14ac:dyDescent="0.25">
      <c r="A458" s="12" t="s">
        <v>482</v>
      </c>
      <c r="B458" s="12">
        <v>366</v>
      </c>
      <c r="C458" s="12"/>
    </row>
    <row r="459" spans="1:3" x14ac:dyDescent="0.25">
      <c r="A459" s="12" t="s">
        <v>483</v>
      </c>
      <c r="B459" s="12">
        <v>365</v>
      </c>
      <c r="C459" s="12"/>
    </row>
    <row r="460" spans="1:3" x14ac:dyDescent="0.25">
      <c r="A460" s="12" t="s">
        <v>484</v>
      </c>
      <c r="B460" s="12">
        <v>365</v>
      </c>
      <c r="C460" s="12"/>
    </row>
    <row r="461" spans="1:3" x14ac:dyDescent="0.25">
      <c r="A461" s="12" t="s">
        <v>485</v>
      </c>
      <c r="B461" s="12">
        <v>365</v>
      </c>
      <c r="C461" s="12"/>
    </row>
    <row r="462" spans="1:3" x14ac:dyDescent="0.25">
      <c r="A462" s="12" t="s">
        <v>486</v>
      </c>
      <c r="B462" s="12">
        <v>366</v>
      </c>
      <c r="C462" s="12"/>
    </row>
    <row r="463" spans="1:3" x14ac:dyDescent="0.25">
      <c r="A463" s="12" t="s">
        <v>487</v>
      </c>
      <c r="B463" s="12">
        <v>365</v>
      </c>
      <c r="C463" s="12"/>
    </row>
    <row r="464" spans="1:3" x14ac:dyDescent="0.25">
      <c r="A464" s="12" t="s">
        <v>488</v>
      </c>
      <c r="B464" s="12">
        <v>365</v>
      </c>
      <c r="C464" s="12"/>
    </row>
    <row r="465" spans="1:8" x14ac:dyDescent="0.25">
      <c r="A465" s="12" t="s">
        <v>489</v>
      </c>
      <c r="B465" s="12">
        <v>365</v>
      </c>
      <c r="C465" s="12"/>
    </row>
    <row r="466" spans="1:8" x14ac:dyDescent="0.25">
      <c r="A466" s="12" t="s">
        <v>490</v>
      </c>
      <c r="B466" s="12">
        <v>366</v>
      </c>
      <c r="C466" s="12"/>
    </row>
    <row r="467" spans="1:8" x14ac:dyDescent="0.25">
      <c r="A467" s="12" t="s">
        <v>491</v>
      </c>
      <c r="B467" s="12">
        <v>365</v>
      </c>
      <c r="C467" s="12"/>
    </row>
    <row r="468" spans="1:8" x14ac:dyDescent="0.25">
      <c r="A468" s="12" t="s">
        <v>492</v>
      </c>
      <c r="B468" s="12">
        <v>365</v>
      </c>
      <c r="C468" s="12"/>
    </row>
    <row r="469" spans="1:8" x14ac:dyDescent="0.25">
      <c r="A469" s="12" t="s">
        <v>493</v>
      </c>
      <c r="B469" s="12">
        <v>365</v>
      </c>
      <c r="C469" s="12"/>
    </row>
    <row r="470" spans="1:8" x14ac:dyDescent="0.25">
      <c r="A470" s="12" t="s">
        <v>494</v>
      </c>
      <c r="B470" s="12">
        <v>366</v>
      </c>
      <c r="C470" s="12"/>
    </row>
    <row r="471" spans="1:8" x14ac:dyDescent="0.25">
      <c r="A471" s="12" t="s">
        <v>495</v>
      </c>
      <c r="B471" s="12">
        <v>365</v>
      </c>
      <c r="C471" s="12"/>
    </row>
    <row r="472" spans="1:8" x14ac:dyDescent="0.25">
      <c r="A472" s="12" t="s">
        <v>496</v>
      </c>
      <c r="B472" s="12">
        <v>365</v>
      </c>
      <c r="C472" s="12"/>
    </row>
    <row r="473" spans="1:8" x14ac:dyDescent="0.25">
      <c r="A473" s="12" t="s">
        <v>497</v>
      </c>
      <c r="B473" s="12">
        <v>365</v>
      </c>
      <c r="C473" s="12"/>
    </row>
    <row r="474" spans="1:8" x14ac:dyDescent="0.25">
      <c r="A474" s="12" t="s">
        <v>498</v>
      </c>
      <c r="B474" s="12">
        <v>366</v>
      </c>
      <c r="C474" s="12"/>
    </row>
    <row r="475" spans="1:8" x14ac:dyDescent="0.25">
      <c r="A475" s="12" t="s">
        <v>499</v>
      </c>
      <c r="B475" s="12">
        <v>365</v>
      </c>
      <c r="C475" s="12"/>
    </row>
    <row r="476" spans="1:8" x14ac:dyDescent="0.25">
      <c r="A476" s="12" t="s">
        <v>500</v>
      </c>
      <c r="B476" s="12">
        <v>365</v>
      </c>
      <c r="C476" s="12"/>
      <c r="F476" s="4"/>
      <c r="G476" s="87" t="s">
        <v>504</v>
      </c>
      <c r="H476" s="88"/>
    </row>
    <row r="477" spans="1:8" x14ac:dyDescent="0.25">
      <c r="A477" s="12" t="s">
        <v>501</v>
      </c>
      <c r="B477" s="12">
        <v>365</v>
      </c>
      <c r="C477" s="12"/>
      <c r="E477" s="13" t="s">
        <v>8</v>
      </c>
      <c r="F477" s="13" t="s">
        <v>9</v>
      </c>
      <c r="G477" s="13" t="s">
        <v>10</v>
      </c>
      <c r="H477" s="13" t="s">
        <v>11</v>
      </c>
    </row>
    <row r="478" spans="1:8" ht="15.75" thickBot="1" x14ac:dyDescent="0.3">
      <c r="A478" s="17" t="s">
        <v>502</v>
      </c>
      <c r="B478" s="17">
        <f>'Berechnung (detailliert)'!F49-SUM(B2:B477)</f>
        <v>104</v>
      </c>
      <c r="C478" s="12" t="s">
        <v>503</v>
      </c>
      <c r="E478" s="14">
        <v>31</v>
      </c>
      <c r="F478" s="14">
        <v>29</v>
      </c>
      <c r="G478" s="14">
        <v>31</v>
      </c>
      <c r="H478" s="36">
        <f>B478-E478-F478-G478</f>
        <v>13</v>
      </c>
    </row>
    <row r="479" spans="1:8" ht="15.75" thickTop="1" x14ac:dyDescent="0.25">
      <c r="B479" s="3">
        <f>SUM(B2:B478)</f>
        <v>173880</v>
      </c>
    </row>
  </sheetData>
  <autoFilter ref="A1:B479"/>
  <mergeCells count="1">
    <mergeCell ref="G476:H476"/>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9"/>
  <sheetViews>
    <sheetView zoomScaleNormal="100" workbookViewId="0">
      <selection activeCell="A2" sqref="A2"/>
    </sheetView>
  </sheetViews>
  <sheetFormatPr baseColWidth="10" defaultRowHeight="15" x14ac:dyDescent="0.25"/>
  <cols>
    <col min="1" max="1" width="17.28515625" style="5" customWidth="1"/>
    <col min="2" max="2" width="19.42578125" style="5" bestFit="1" customWidth="1"/>
    <col min="3" max="3" width="22.85546875" style="5" customWidth="1"/>
    <col min="4" max="6" width="11.42578125" style="5"/>
    <col min="7" max="7" width="13.28515625" style="5" bestFit="1" customWidth="1"/>
    <col min="8" max="16384" width="11.42578125" style="5"/>
  </cols>
  <sheetData>
    <row r="1" spans="1:11" ht="21" x14ac:dyDescent="0.25">
      <c r="A1" s="103" t="s">
        <v>630</v>
      </c>
      <c r="B1" s="104"/>
      <c r="C1" s="104"/>
      <c r="D1" s="104"/>
      <c r="E1" s="104"/>
      <c r="F1" s="104"/>
      <c r="G1" s="104"/>
      <c r="H1" s="104"/>
      <c r="I1" s="104"/>
      <c r="J1" s="104"/>
    </row>
    <row r="4" spans="1:11" x14ac:dyDescent="0.25">
      <c r="A4" s="118" t="s">
        <v>610</v>
      </c>
      <c r="B4" s="105"/>
    </row>
    <row r="5" spans="1:11" ht="15.75" thickBot="1" x14ac:dyDescent="0.3"/>
    <row r="6" spans="1:11" x14ac:dyDescent="0.25">
      <c r="A6" s="19"/>
      <c r="B6" s="55" t="s">
        <v>3</v>
      </c>
      <c r="C6" s="55" t="s">
        <v>4</v>
      </c>
      <c r="D6" s="113" t="s">
        <v>505</v>
      </c>
      <c r="E6" s="114"/>
      <c r="F6" s="114"/>
      <c r="G6" s="114"/>
      <c r="H6" s="114"/>
      <c r="I6" s="114"/>
      <c r="J6" s="115"/>
      <c r="K6" s="10"/>
    </row>
    <row r="7" spans="1:11" ht="17.25" x14ac:dyDescent="0.25">
      <c r="A7" s="108" t="s">
        <v>0</v>
      </c>
      <c r="B7" s="51" t="s">
        <v>506</v>
      </c>
      <c r="C7" s="51" t="s">
        <v>1</v>
      </c>
      <c r="D7" s="109" t="s">
        <v>519</v>
      </c>
      <c r="E7" s="110"/>
      <c r="F7" s="110"/>
      <c r="G7" s="110"/>
      <c r="H7" s="110"/>
      <c r="I7" s="110"/>
      <c r="J7" s="116"/>
      <c r="K7" s="10"/>
    </row>
    <row r="8" spans="1:11" ht="35.25" customHeight="1" thickBot="1" x14ac:dyDescent="0.3">
      <c r="A8" s="111" t="s">
        <v>2</v>
      </c>
      <c r="B8" s="122" t="s">
        <v>507</v>
      </c>
      <c r="C8" s="112" t="s">
        <v>508</v>
      </c>
      <c r="D8" s="106" t="s">
        <v>518</v>
      </c>
      <c r="E8" s="107"/>
      <c r="F8" s="107"/>
      <c r="G8" s="107"/>
      <c r="H8" s="107"/>
      <c r="I8" s="107"/>
      <c r="J8" s="117"/>
      <c r="K8" s="10"/>
    </row>
    <row r="12" spans="1:11" x14ac:dyDescent="0.25">
      <c r="A12" s="118" t="s">
        <v>613</v>
      </c>
      <c r="B12" s="105"/>
    </row>
    <row r="13" spans="1:11" x14ac:dyDescent="0.25">
      <c r="A13" s="118"/>
      <c r="B13" s="105"/>
    </row>
    <row r="14" spans="1:11" x14ac:dyDescent="0.25">
      <c r="A14" s="47" t="s">
        <v>558</v>
      </c>
    </row>
    <row r="15" spans="1:11" x14ac:dyDescent="0.25">
      <c r="A15" s="47"/>
    </row>
    <row r="16" spans="1:11" x14ac:dyDescent="0.25">
      <c r="A16" s="5" t="s">
        <v>605</v>
      </c>
      <c r="B16" s="5" t="s">
        <v>606</v>
      </c>
    </row>
    <row r="17" spans="1:11" x14ac:dyDescent="0.25">
      <c r="A17" s="5" t="s">
        <v>607</v>
      </c>
      <c r="B17" s="5" t="s">
        <v>608</v>
      </c>
    </row>
    <row r="19" spans="1:11" x14ac:dyDescent="0.25">
      <c r="A19" s="119" t="s">
        <v>609</v>
      </c>
    </row>
    <row r="20" spans="1:11" x14ac:dyDescent="0.25">
      <c r="A20" s="5" t="s">
        <v>521</v>
      </c>
    </row>
    <row r="22" spans="1:11" x14ac:dyDescent="0.25">
      <c r="A22" s="119" t="s">
        <v>609</v>
      </c>
      <c r="K22" s="8"/>
    </row>
    <row r="23" spans="1:11" x14ac:dyDescent="0.25">
      <c r="A23" s="120" t="s">
        <v>520</v>
      </c>
      <c r="B23" s="121"/>
      <c r="C23" s="121"/>
      <c r="K23" s="8"/>
    </row>
    <row r="24" spans="1:11" x14ac:dyDescent="0.25">
      <c r="A24" s="124" t="s">
        <v>615</v>
      </c>
      <c r="B24" s="121"/>
      <c r="C24" s="121"/>
      <c r="K24" s="8"/>
    </row>
    <row r="26" spans="1:11" x14ac:dyDescent="0.25">
      <c r="A26" s="5" t="s">
        <v>530</v>
      </c>
    </row>
    <row r="27" spans="1:11" x14ac:dyDescent="0.25">
      <c r="A27" s="5" t="s">
        <v>531</v>
      </c>
    </row>
    <row r="29" spans="1:11" x14ac:dyDescent="0.25">
      <c r="A29" s="119" t="s">
        <v>609</v>
      </c>
    </row>
    <row r="30" spans="1:11" x14ac:dyDescent="0.25">
      <c r="A30" s="38" t="s">
        <v>534</v>
      </c>
    </row>
    <row r="34" spans="1:2" x14ac:dyDescent="0.25">
      <c r="A34" s="118" t="s">
        <v>510</v>
      </c>
    </row>
    <row r="36" spans="1:2" x14ac:dyDescent="0.25">
      <c r="A36" s="123" t="s">
        <v>612</v>
      </c>
    </row>
    <row r="37" spans="1:2" x14ac:dyDescent="0.25">
      <c r="A37" s="5" t="s">
        <v>611</v>
      </c>
    </row>
    <row r="38" spans="1:2" x14ac:dyDescent="0.25">
      <c r="A38" s="5" t="s">
        <v>511</v>
      </c>
    </row>
    <row r="39" spans="1:2" x14ac:dyDescent="0.25">
      <c r="A39" s="5" t="s">
        <v>522</v>
      </c>
    </row>
    <row r="40" spans="1:2" x14ac:dyDescent="0.25">
      <c r="A40" s="5" t="s">
        <v>25</v>
      </c>
    </row>
    <row r="42" spans="1:2" x14ac:dyDescent="0.25">
      <c r="A42" s="119" t="s">
        <v>609</v>
      </c>
    </row>
    <row r="43" spans="1:2" x14ac:dyDescent="0.25">
      <c r="A43" s="38" t="s">
        <v>512</v>
      </c>
    </row>
    <row r="47" spans="1:2" x14ac:dyDescent="0.25">
      <c r="A47" s="118" t="s">
        <v>614</v>
      </c>
    </row>
    <row r="48" spans="1:2" ht="15.75" thickBot="1" x14ac:dyDescent="0.3">
      <c r="B48" s="9"/>
    </row>
    <row r="49" spans="1:14" ht="15" customHeight="1" x14ac:dyDescent="0.25">
      <c r="A49" s="19"/>
      <c r="B49" s="20">
        <v>7</v>
      </c>
      <c r="C49" s="20" t="s">
        <v>513</v>
      </c>
      <c r="D49" s="20">
        <f>B49*7</f>
        <v>49</v>
      </c>
      <c r="E49" s="20" t="s">
        <v>5</v>
      </c>
      <c r="F49" s="20">
        <f t="shared" ref="F49:F50" si="0">D49*360</f>
        <v>17640</v>
      </c>
      <c r="G49" s="21" t="s">
        <v>6</v>
      </c>
    </row>
    <row r="50" spans="1:14" ht="15" customHeight="1" thickBot="1" x14ac:dyDescent="0.3">
      <c r="A50" s="22" t="s">
        <v>22</v>
      </c>
      <c r="B50" s="16">
        <v>62</v>
      </c>
      <c r="C50" s="16" t="s">
        <v>513</v>
      </c>
      <c r="D50" s="16">
        <f>B50*7</f>
        <v>434</v>
      </c>
      <c r="E50" s="16" t="s">
        <v>5</v>
      </c>
      <c r="F50" s="16">
        <f t="shared" si="0"/>
        <v>156240</v>
      </c>
      <c r="G50" s="23" t="s">
        <v>6</v>
      </c>
      <c r="H50" s="15"/>
      <c r="I50" s="15"/>
      <c r="J50" s="15"/>
      <c r="K50" s="15"/>
    </row>
    <row r="51" spans="1:14" ht="15" customHeight="1" thickBot="1" x14ac:dyDescent="0.3">
      <c r="A51" s="26" t="s">
        <v>515</v>
      </c>
      <c r="B51" s="27">
        <f>B49+B50</f>
        <v>69</v>
      </c>
      <c r="C51" s="27" t="s">
        <v>513</v>
      </c>
      <c r="D51" s="27">
        <f>D49+D50</f>
        <v>483</v>
      </c>
      <c r="E51" s="27" t="s">
        <v>5</v>
      </c>
      <c r="F51" s="27">
        <f>D51*360</f>
        <v>173880</v>
      </c>
      <c r="G51" s="28" t="s">
        <v>6</v>
      </c>
      <c r="H51" s="34"/>
      <c r="I51" s="72" t="s">
        <v>546</v>
      </c>
      <c r="J51" s="73"/>
      <c r="K51" s="10"/>
    </row>
    <row r="52" spans="1:14" ht="15" customHeight="1" thickBot="1" x14ac:dyDescent="0.3">
      <c r="A52" s="24" t="s">
        <v>22</v>
      </c>
      <c r="B52" s="18">
        <v>1</v>
      </c>
      <c r="C52" s="18" t="s">
        <v>514</v>
      </c>
      <c r="D52" s="18">
        <f>B52*7</f>
        <v>7</v>
      </c>
      <c r="E52" s="18" t="s">
        <v>5</v>
      </c>
      <c r="F52" s="18">
        <f t="shared" ref="F52" si="1">D52*360</f>
        <v>2520</v>
      </c>
      <c r="G52" s="25" t="s">
        <v>6</v>
      </c>
      <c r="H52" s="130" t="s">
        <v>616</v>
      </c>
      <c r="I52" s="128">
        <f>F52/2</f>
        <v>1260</v>
      </c>
      <c r="J52" s="129" t="s">
        <v>6</v>
      </c>
      <c r="K52" s="10"/>
    </row>
    <row r="53" spans="1:14" ht="15" customHeight="1" thickTop="1" thickBot="1" x14ac:dyDescent="0.3">
      <c r="A53" s="29" t="s">
        <v>516</v>
      </c>
      <c r="B53" s="30">
        <f>B51+B52</f>
        <v>70</v>
      </c>
      <c r="C53" s="30" t="s">
        <v>513</v>
      </c>
      <c r="D53" s="30">
        <f>SUM(D51:D52)</f>
        <v>490</v>
      </c>
      <c r="E53" s="30" t="s">
        <v>5</v>
      </c>
      <c r="F53" s="30">
        <f>D53*360</f>
        <v>176400</v>
      </c>
      <c r="G53" s="31" t="s">
        <v>6</v>
      </c>
      <c r="H53" s="125"/>
      <c r="I53" s="127">
        <f>I52/360</f>
        <v>3.5</v>
      </c>
      <c r="J53" s="23" t="s">
        <v>5</v>
      </c>
      <c r="K53" s="126"/>
    </row>
    <row r="54" spans="1:14" ht="15.75" thickBot="1" x14ac:dyDescent="0.3">
      <c r="A54" s="11"/>
      <c r="B54" s="11"/>
      <c r="C54" s="11"/>
      <c r="D54" s="76" t="s">
        <v>545</v>
      </c>
      <c r="E54" s="77"/>
      <c r="F54" s="77"/>
      <c r="G54" s="78"/>
      <c r="I54" s="11"/>
      <c r="J54" s="11"/>
    </row>
    <row r="56" spans="1:14" x14ac:dyDescent="0.25">
      <c r="A56" s="6" t="s">
        <v>517</v>
      </c>
    </row>
    <row r="57" spans="1:14" x14ac:dyDescent="0.25">
      <c r="A57" s="5" t="s">
        <v>536</v>
      </c>
    </row>
    <row r="58" spans="1:14" x14ac:dyDescent="0.25">
      <c r="A58" s="5" t="s">
        <v>529</v>
      </c>
      <c r="B58" s="15"/>
      <c r="C58" s="15"/>
      <c r="D58" s="15"/>
      <c r="E58" s="15"/>
      <c r="F58" s="15"/>
      <c r="G58" s="15"/>
      <c r="I58" s="15"/>
      <c r="J58" s="15"/>
      <c r="K58" s="15"/>
      <c r="M58" s="15"/>
      <c r="N58" s="15"/>
    </row>
    <row r="59" spans="1:14" x14ac:dyDescent="0.25">
      <c r="A59" s="124"/>
    </row>
    <row r="60" spans="1:14" x14ac:dyDescent="0.25">
      <c r="A60" s="9" t="s">
        <v>625</v>
      </c>
    </row>
    <row r="61" spans="1:14" x14ac:dyDescent="0.25">
      <c r="A61" s="124"/>
    </row>
    <row r="62" spans="1:14" x14ac:dyDescent="0.25">
      <c r="A62" s="124"/>
    </row>
    <row r="64" spans="1:14" x14ac:dyDescent="0.25">
      <c r="A64" s="118" t="s">
        <v>629</v>
      </c>
      <c r="B64" s="6"/>
      <c r="C64" s="6"/>
    </row>
    <row r="65" spans="1:15" x14ac:dyDescent="0.25">
      <c r="C65" s="7"/>
      <c r="L65" s="8"/>
      <c r="M65" s="8"/>
    </row>
    <row r="66" spans="1:15" ht="300.75" customHeight="1" x14ac:dyDescent="0.25">
      <c r="I66" s="147">
        <v>2</v>
      </c>
    </row>
    <row r="70" spans="1:15" x14ac:dyDescent="0.25">
      <c r="A70" s="118" t="s">
        <v>617</v>
      </c>
    </row>
    <row r="71" spans="1:15" ht="15.75" thickBot="1" x14ac:dyDescent="0.3">
      <c r="B71" s="15"/>
      <c r="C71" s="15"/>
      <c r="D71" s="15"/>
      <c r="E71" s="15"/>
      <c r="F71" s="15"/>
      <c r="G71" s="15"/>
      <c r="H71" s="15"/>
      <c r="I71" s="15"/>
      <c r="J71" s="15"/>
      <c r="K71" s="15"/>
      <c r="M71" s="15"/>
      <c r="N71" s="15"/>
    </row>
    <row r="72" spans="1:15" ht="15.75" thickBot="1" x14ac:dyDescent="0.3">
      <c r="A72" s="86" t="s">
        <v>524</v>
      </c>
      <c r="B72" s="86"/>
      <c r="C72" s="91" t="s">
        <v>505</v>
      </c>
      <c r="D72" s="86"/>
      <c r="E72" s="40" t="s">
        <v>551</v>
      </c>
      <c r="F72" s="34"/>
      <c r="G72" s="134" t="s">
        <v>523</v>
      </c>
      <c r="H72" s="71" t="s">
        <v>619</v>
      </c>
      <c r="I72" s="71"/>
      <c r="J72" s="71"/>
      <c r="K72" s="42"/>
      <c r="O72" s="10"/>
    </row>
    <row r="73" spans="1:15" x14ac:dyDescent="0.25">
      <c r="A73" s="83" t="str">
        <f>CONCATENATE(H73,". ",VLOOKUP(I73,$I$96:$J$106,2)," ",J73-2000," v. Chr.")</f>
        <v>14. März 445 v. Chr.</v>
      </c>
      <c r="B73" s="84"/>
      <c r="C73" s="149" t="s">
        <v>526</v>
      </c>
      <c r="D73" s="150"/>
      <c r="E73" s="57" t="s">
        <v>552</v>
      </c>
      <c r="F73" s="34"/>
      <c r="G73" s="135">
        <v>199132</v>
      </c>
      <c r="H73" s="41">
        <f>DAY(G73)</f>
        <v>14</v>
      </c>
      <c r="I73" s="46">
        <f>MONTH(G73)</f>
        <v>3</v>
      </c>
      <c r="J73" s="41">
        <f>YEAR(G73)</f>
        <v>2445</v>
      </c>
      <c r="K73" s="42"/>
      <c r="O73" s="10"/>
    </row>
    <row r="74" spans="1:15" x14ac:dyDescent="0.25">
      <c r="A74" s="81" t="str">
        <f>CONCATENATE(H74,". ",VLOOKUP(I74,$I$96:$J$106,2)," ",J74-2000," v. Chr.")</f>
        <v>31. Dezember 445 v. Chr.</v>
      </c>
      <c r="B74" s="82"/>
      <c r="C74" s="93" t="s">
        <v>539</v>
      </c>
      <c r="D74" s="67"/>
      <c r="E74" s="57"/>
      <c r="F74" s="34"/>
      <c r="G74" s="135">
        <v>199424</v>
      </c>
      <c r="H74" s="41">
        <f>DAY(G74)</f>
        <v>31</v>
      </c>
      <c r="I74" s="46">
        <f>MONTH(G74)</f>
        <v>12</v>
      </c>
      <c r="J74" s="41">
        <f>YEAR(G74)</f>
        <v>2445</v>
      </c>
      <c r="K74" s="42"/>
      <c r="O74" s="10"/>
    </row>
    <row r="75" spans="1:15" ht="15.75" thickBot="1" x14ac:dyDescent="0.3">
      <c r="A75" s="131">
        <f>G74-G73+1</f>
        <v>293</v>
      </c>
      <c r="B75" s="132"/>
      <c r="C75" s="94" t="s">
        <v>548</v>
      </c>
      <c r="D75" s="74"/>
      <c r="E75" s="58"/>
      <c r="F75" s="34"/>
      <c r="G75" s="136"/>
      <c r="H75" s="41"/>
      <c r="I75" s="46"/>
      <c r="J75" s="41"/>
      <c r="K75" s="42"/>
      <c r="O75" s="10"/>
    </row>
    <row r="76" spans="1:15" x14ac:dyDescent="0.25">
      <c r="A76" s="79" t="str">
        <f>CONCATENATE(H76,". ",VLOOKUP(I76,$I$96:$J$106,2)," ",J76-2000," v. Chr.")</f>
        <v>31. Dezember 444 v. Chr.</v>
      </c>
      <c r="B76" s="80"/>
      <c r="C76" s="97" t="s">
        <v>541</v>
      </c>
      <c r="D76" s="61"/>
      <c r="E76" s="56" t="s">
        <v>553</v>
      </c>
      <c r="F76" s="34"/>
      <c r="G76" s="135">
        <v>199059</v>
      </c>
      <c r="H76" s="41">
        <f>DAY(G76)</f>
        <v>31</v>
      </c>
      <c r="I76" s="46">
        <f>MONTH(G76)</f>
        <v>12</v>
      </c>
      <c r="J76" s="41">
        <f>YEAR(G76)</f>
        <v>2444</v>
      </c>
      <c r="K76" s="42"/>
      <c r="O76" s="10"/>
    </row>
    <row r="77" spans="1:15" x14ac:dyDescent="0.25">
      <c r="A77" s="81" t="str">
        <f>CONCATENATE(H77,". ",VLOOKUP(I77,$I$96:$J$106,2)," ",J77-2000," v. Chr.")</f>
        <v>1. Januar 398 v. Chr.</v>
      </c>
      <c r="B77" s="82"/>
      <c r="C77" s="93" t="s">
        <v>538</v>
      </c>
      <c r="D77" s="67"/>
      <c r="E77" s="57"/>
      <c r="F77" s="34"/>
      <c r="G77" s="135">
        <v>181893</v>
      </c>
      <c r="H77" s="41">
        <f>DAY(G77)</f>
        <v>1</v>
      </c>
      <c r="I77" s="46">
        <f>MONTH(G77)</f>
        <v>1</v>
      </c>
      <c r="J77" s="41">
        <f>YEAR(G77)</f>
        <v>2398</v>
      </c>
      <c r="K77" s="42"/>
      <c r="O77" s="10"/>
    </row>
    <row r="78" spans="1:15" ht="15.75" thickBot="1" x14ac:dyDescent="0.3">
      <c r="A78" s="140">
        <f>G76-G77+1</f>
        <v>17167</v>
      </c>
      <c r="B78" s="141"/>
      <c r="C78" s="99"/>
      <c r="D78" s="68"/>
      <c r="E78" s="58"/>
      <c r="F78" s="34"/>
      <c r="G78" s="137"/>
      <c r="H78" s="41"/>
      <c r="I78" s="46"/>
      <c r="J78" s="41"/>
      <c r="K78" s="42"/>
      <c r="O78" s="10"/>
    </row>
    <row r="79" spans="1:15" x14ac:dyDescent="0.25">
      <c r="A79" s="62" t="str">
        <f>CONCATENATE(H79,". ",VLOOKUP(I79,$I$96:$J$106,2)," ",J79-2000," v. Chr.")</f>
        <v>1. Januar 397 v. Chr.</v>
      </c>
      <c r="B79" s="63"/>
      <c r="C79" s="97" t="s">
        <v>537</v>
      </c>
      <c r="D79" s="61"/>
      <c r="E79" s="56" t="s">
        <v>552</v>
      </c>
      <c r="F79" s="34"/>
      <c r="G79" s="135">
        <v>181528</v>
      </c>
      <c r="H79" s="41">
        <f>DAY(G79)</f>
        <v>1</v>
      </c>
      <c r="I79" s="46">
        <f>MONTH(G79)</f>
        <v>1</v>
      </c>
      <c r="J79" s="41">
        <f>YEAR(G79)</f>
        <v>2397</v>
      </c>
      <c r="K79" s="42"/>
      <c r="O79" s="10"/>
    </row>
    <row r="80" spans="1:15" x14ac:dyDescent="0.25">
      <c r="A80" s="65" t="str">
        <f>CONCATENATE(H80,". ",VLOOKUP(I80,$I$96:$J$106,2)," ",J80-2000," v. Chr.")</f>
        <v>29. Juni 397 v. Chr.</v>
      </c>
      <c r="B80" s="66"/>
      <c r="C80" s="98" t="s">
        <v>525</v>
      </c>
      <c r="D80" s="64"/>
      <c r="E80" s="57"/>
      <c r="F80" s="34"/>
      <c r="G80" s="135">
        <v>181707</v>
      </c>
      <c r="H80" s="41">
        <f>DAY(G80)</f>
        <v>29</v>
      </c>
      <c r="I80" s="46">
        <f>MONTH(G80)</f>
        <v>6</v>
      </c>
      <c r="J80" s="41">
        <f>YEAR(G80)</f>
        <v>2397</v>
      </c>
      <c r="K80" s="42"/>
      <c r="O80" s="10"/>
    </row>
    <row r="81" spans="1:15" ht="15.75" thickBot="1" x14ac:dyDescent="0.3">
      <c r="A81" s="131">
        <f>G80-G79+1</f>
        <v>180</v>
      </c>
      <c r="B81" s="132"/>
      <c r="C81" s="99" t="s">
        <v>550</v>
      </c>
      <c r="D81" s="68"/>
      <c r="E81" s="58"/>
      <c r="F81" s="34"/>
      <c r="G81" s="136"/>
      <c r="H81" s="41">
        <f>DAY(G81)</f>
        <v>0</v>
      </c>
      <c r="I81" s="46">
        <f>MONTH(G81)</f>
        <v>1</v>
      </c>
      <c r="J81" s="41">
        <f>YEAR(G81)</f>
        <v>1900</v>
      </c>
      <c r="K81" s="42"/>
      <c r="O81" s="10"/>
    </row>
    <row r="82" spans="1:15" ht="15.75" thickBot="1" x14ac:dyDescent="0.3">
      <c r="A82" s="144">
        <f>A75+A78+A81</f>
        <v>17640</v>
      </c>
      <c r="B82" s="145"/>
      <c r="C82" s="100" t="s">
        <v>515</v>
      </c>
      <c r="D82" s="59"/>
      <c r="E82" s="39"/>
      <c r="F82" s="34"/>
      <c r="G82" s="136"/>
      <c r="H82" s="41"/>
      <c r="I82" s="46"/>
      <c r="J82" s="41"/>
      <c r="K82" s="42"/>
      <c r="O82" s="10"/>
    </row>
    <row r="83" spans="1:15" x14ac:dyDescent="0.25">
      <c r="A83" s="83" t="str">
        <f>CONCATENATE(H83,". ",VLOOKUP(I83,$I$96:$J$106,2)," ",J83-2000," v. Chr.")</f>
        <v>30. Juni 397 v. Chr.</v>
      </c>
      <c r="B83" s="84"/>
      <c r="C83" s="149" t="s">
        <v>527</v>
      </c>
      <c r="D83" s="150"/>
      <c r="E83" s="57" t="s">
        <v>552</v>
      </c>
      <c r="F83" s="34"/>
      <c r="G83" s="135">
        <v>181708</v>
      </c>
      <c r="H83" s="41">
        <f>DAY(G83)</f>
        <v>30</v>
      </c>
      <c r="I83" s="46">
        <f>MONTH(G83)</f>
        <v>6</v>
      </c>
      <c r="J83" s="41">
        <f>YEAR(G83)</f>
        <v>2397</v>
      </c>
      <c r="K83" s="42"/>
      <c r="O83" s="10"/>
    </row>
    <row r="84" spans="1:15" x14ac:dyDescent="0.25">
      <c r="A84" s="81" t="str">
        <f>CONCATENATE(H84,". ",VLOOKUP(I84,$I$96:$J$106,2)," ",J84-2000," v. Chr.")</f>
        <v>31. Dezember 397 v. Chr.</v>
      </c>
      <c r="B84" s="82"/>
      <c r="C84" s="93" t="s">
        <v>540</v>
      </c>
      <c r="D84" s="67"/>
      <c r="E84" s="57"/>
      <c r="F84" s="34"/>
      <c r="G84" s="135">
        <v>181892</v>
      </c>
      <c r="H84" s="41">
        <f>DAY(G84)</f>
        <v>31</v>
      </c>
      <c r="I84" s="46">
        <f>MONTH(G84)</f>
        <v>12</v>
      </c>
      <c r="J84" s="41">
        <f>YEAR(G84)</f>
        <v>2397</v>
      </c>
      <c r="K84" s="10"/>
      <c r="L84" s="11"/>
    </row>
    <row r="85" spans="1:15" ht="15.75" thickBot="1" x14ac:dyDescent="0.3">
      <c r="A85" s="140">
        <f>G84-G83+1</f>
        <v>185</v>
      </c>
      <c r="B85" s="141"/>
      <c r="C85" s="99" t="s">
        <v>549</v>
      </c>
      <c r="D85" s="68"/>
      <c r="E85" s="58"/>
      <c r="F85" s="34"/>
      <c r="G85" s="136"/>
      <c r="H85" s="41"/>
      <c r="I85" s="46"/>
      <c r="J85" s="41"/>
      <c r="K85" s="10"/>
      <c r="L85" s="32"/>
    </row>
    <row r="86" spans="1:15" x14ac:dyDescent="0.25">
      <c r="A86" s="62" t="str">
        <f>CONCATENATE(H86,". ",VLOOKUP(I86,$I$96:$J$106,2)," ",J86-2000," v. Chr.")</f>
        <v>31. Dezember 396 v. Chr.</v>
      </c>
      <c r="B86" s="63"/>
      <c r="C86" s="97" t="s">
        <v>542</v>
      </c>
      <c r="D86" s="61"/>
      <c r="E86" s="56" t="s">
        <v>553</v>
      </c>
      <c r="F86" s="34"/>
      <c r="G86" s="135">
        <v>181527</v>
      </c>
      <c r="H86" s="41">
        <f>DAY(G86)</f>
        <v>31</v>
      </c>
      <c r="I86" s="46">
        <f>MONTH(G86)</f>
        <v>12</v>
      </c>
      <c r="J86" s="41">
        <f>YEAR(G86)</f>
        <v>2396</v>
      </c>
      <c r="K86" s="10"/>
    </row>
    <row r="87" spans="1:15" x14ac:dyDescent="0.25">
      <c r="A87" s="81" t="str">
        <f>CONCATENATE(H87,". ",VLOOKUP(I87,$I$96:$J$106,2)," 0",J87-2000," v. Chr.")</f>
        <v>1. Januar 01 v. Chr.</v>
      </c>
      <c r="B87" s="82"/>
      <c r="C87" s="93" t="s">
        <v>19</v>
      </c>
      <c r="D87" s="67"/>
      <c r="E87" s="57"/>
      <c r="F87" s="34"/>
      <c r="G87" s="135">
        <v>36892</v>
      </c>
      <c r="H87" s="41">
        <f>DAY(G87)</f>
        <v>1</v>
      </c>
      <c r="I87" s="46">
        <f>MONTH(G87)</f>
        <v>1</v>
      </c>
      <c r="J87" s="41">
        <f>YEAR(G87)</f>
        <v>2001</v>
      </c>
      <c r="K87" s="10"/>
    </row>
    <row r="88" spans="1:15" ht="15.75" thickBot="1" x14ac:dyDescent="0.3">
      <c r="A88" s="131">
        <f>G86-G87+1</f>
        <v>144636</v>
      </c>
      <c r="B88" s="132"/>
      <c r="C88" s="99"/>
      <c r="D88" s="68"/>
      <c r="E88" s="58"/>
      <c r="F88" s="34"/>
      <c r="G88" s="136"/>
      <c r="H88" s="41"/>
      <c r="I88" s="46"/>
      <c r="J88" s="41"/>
      <c r="K88" s="10"/>
    </row>
    <row r="89" spans="1:15" x14ac:dyDescent="0.25">
      <c r="A89" s="79" t="str">
        <f>CONCATENATE(H89,". ",VLOOKUP(I89,$I$96:$J$106,2)," 0",J89-2000," n. Chr.")</f>
        <v>1. Januar 01 n. Chr.</v>
      </c>
      <c r="B89" s="80"/>
      <c r="C89" s="97" t="s">
        <v>20</v>
      </c>
      <c r="D89" s="61"/>
      <c r="E89" s="56" t="s">
        <v>552</v>
      </c>
      <c r="F89" s="34"/>
      <c r="G89" s="135">
        <v>36892</v>
      </c>
      <c r="H89" s="41">
        <f>DAY(G89)</f>
        <v>1</v>
      </c>
      <c r="I89" s="46">
        <f>MONTH(G89)</f>
        <v>1</v>
      </c>
      <c r="J89" s="41">
        <f>YEAR(G89)</f>
        <v>2001</v>
      </c>
      <c r="K89" s="10"/>
    </row>
    <row r="90" spans="1:15" x14ac:dyDescent="0.25">
      <c r="A90" s="81" t="str">
        <f>CONCATENATE(H90,". ",VLOOKUP(I90,$I$96:$J$106,2)," ",J90-2000," n. Chr.")</f>
        <v>31. Dezember 31 n. Chr.</v>
      </c>
      <c r="B90" s="82"/>
      <c r="C90" s="93" t="s">
        <v>543</v>
      </c>
      <c r="D90" s="67"/>
      <c r="E90" s="57"/>
      <c r="F90" s="34"/>
      <c r="G90" s="135">
        <v>48213</v>
      </c>
      <c r="H90" s="41">
        <f>DAY(G90)</f>
        <v>31</v>
      </c>
      <c r="I90" s="46">
        <f>MONTH(G90)</f>
        <v>12</v>
      </c>
      <c r="J90" s="41">
        <f>YEAR(G90)</f>
        <v>2031</v>
      </c>
      <c r="K90" s="10"/>
    </row>
    <row r="91" spans="1:15" ht="15.75" thickBot="1" x14ac:dyDescent="0.3">
      <c r="A91" s="142">
        <f>G90-G89+1</f>
        <v>11322</v>
      </c>
      <c r="B91" s="143"/>
      <c r="C91" s="99"/>
      <c r="D91" s="68"/>
      <c r="E91" s="58"/>
      <c r="F91" s="34"/>
      <c r="G91" s="136"/>
      <c r="H91" s="133"/>
      <c r="I91" s="133"/>
      <c r="J91" s="133"/>
      <c r="K91" s="10"/>
    </row>
    <row r="92" spans="1:15" x14ac:dyDescent="0.25">
      <c r="A92" s="62" t="str">
        <f>CONCATENATE(H92,". ",VLOOKUP(I92,$I$96:$J$106,2)," ",J92-2000," n. Chr.")</f>
        <v>1. Januar 32 n. Chr.</v>
      </c>
      <c r="B92" s="63"/>
      <c r="C92" s="97" t="s">
        <v>544</v>
      </c>
      <c r="D92" s="61"/>
      <c r="E92" s="56" t="s">
        <v>552</v>
      </c>
      <c r="F92" s="34"/>
      <c r="G92" s="135">
        <v>48214</v>
      </c>
      <c r="H92" s="41">
        <f>DAY(G92)</f>
        <v>1</v>
      </c>
      <c r="I92" s="46">
        <f>MONTH(G92)</f>
        <v>1</v>
      </c>
      <c r="J92" s="41">
        <f>YEAR(G92)</f>
        <v>2032</v>
      </c>
      <c r="K92" s="10"/>
      <c r="L92" s="32"/>
    </row>
    <row r="93" spans="1:15" x14ac:dyDescent="0.25">
      <c r="A93" s="65" t="str">
        <f>CONCATENATE(H93,". ",VLOOKUP(I93,$I$96:$J$106,2)," ",J93-2000," n. Chr.")</f>
        <v>6. April 32 n. Chr.</v>
      </c>
      <c r="B93" s="66"/>
      <c r="C93" s="98" t="s">
        <v>557</v>
      </c>
      <c r="D93" s="64"/>
      <c r="E93" s="57"/>
      <c r="F93" s="34"/>
      <c r="G93" s="135">
        <v>48310</v>
      </c>
      <c r="H93" s="41">
        <f>DAY(G93)</f>
        <v>6</v>
      </c>
      <c r="I93" s="46">
        <f>MONTH(G93)</f>
        <v>4</v>
      </c>
      <c r="J93" s="41">
        <f>YEAR(G93)</f>
        <v>2032</v>
      </c>
      <c r="K93" s="10"/>
    </row>
    <row r="94" spans="1:15" ht="15.75" thickBot="1" x14ac:dyDescent="0.3">
      <c r="A94" s="140">
        <f>G93-G92+1</f>
        <v>97</v>
      </c>
      <c r="B94" s="141"/>
      <c r="C94" s="99" t="s">
        <v>554</v>
      </c>
      <c r="D94" s="68"/>
      <c r="E94" s="57"/>
      <c r="G94" s="43"/>
      <c r="H94" s="43"/>
      <c r="I94" s="44"/>
      <c r="J94" s="45"/>
      <c r="L94" s="32"/>
    </row>
    <row r="95" spans="1:15" ht="15.75" thickBot="1" x14ac:dyDescent="0.3">
      <c r="A95" s="144">
        <f>A85+A88+A91+A94</f>
        <v>156240</v>
      </c>
      <c r="B95" s="145"/>
      <c r="C95" s="100" t="s">
        <v>603</v>
      </c>
      <c r="D95" s="59"/>
      <c r="E95" s="138"/>
      <c r="G95" s="33"/>
      <c r="H95" s="33"/>
      <c r="I95" s="71" t="s">
        <v>620</v>
      </c>
      <c r="J95" s="71"/>
      <c r="L95" s="32"/>
      <c r="M95" s="32"/>
    </row>
    <row r="96" spans="1:15" ht="15.75" thickBot="1" x14ac:dyDescent="0.3">
      <c r="A96" s="144">
        <f>A82+A95</f>
        <v>173880</v>
      </c>
      <c r="B96" s="146"/>
      <c r="C96" s="102" t="s">
        <v>7</v>
      </c>
      <c r="D96" s="85"/>
      <c r="E96" s="139"/>
      <c r="I96" s="41">
        <v>1</v>
      </c>
      <c r="J96" s="41" t="s">
        <v>8</v>
      </c>
    </row>
    <row r="97" spans="1:17" x14ac:dyDescent="0.25">
      <c r="B97" s="35"/>
      <c r="C97" s="11"/>
      <c r="D97" s="11"/>
      <c r="E97" s="11"/>
      <c r="F97" s="11"/>
      <c r="G97" s="11"/>
      <c r="I97" s="41">
        <v>2</v>
      </c>
      <c r="J97" s="41" t="s">
        <v>9</v>
      </c>
      <c r="Q97" s="8"/>
    </row>
    <row r="98" spans="1:17" x14ac:dyDescent="0.25">
      <c r="A98" s="6" t="s">
        <v>618</v>
      </c>
      <c r="B98" s="35"/>
      <c r="C98" s="11"/>
      <c r="D98" s="11"/>
      <c r="E98" s="11"/>
      <c r="F98" s="11"/>
      <c r="G98" s="11"/>
      <c r="I98" s="41">
        <v>3</v>
      </c>
      <c r="J98" s="41" t="s">
        <v>10</v>
      </c>
      <c r="Q98" s="8"/>
    </row>
    <row r="99" spans="1:17" x14ac:dyDescent="0.25">
      <c r="A99" s="5" t="s">
        <v>622</v>
      </c>
      <c r="I99" s="41">
        <v>4</v>
      </c>
      <c r="J99" s="41" t="s">
        <v>11</v>
      </c>
    </row>
    <row r="100" spans="1:17" x14ac:dyDescent="0.25">
      <c r="A100" s="5" t="s">
        <v>623</v>
      </c>
      <c r="I100" s="41">
        <v>5</v>
      </c>
      <c r="J100" s="41" t="s">
        <v>12</v>
      </c>
    </row>
    <row r="101" spans="1:17" x14ac:dyDescent="0.25">
      <c r="A101" s="124" t="s">
        <v>624</v>
      </c>
      <c r="I101" s="41">
        <v>6</v>
      </c>
      <c r="J101" s="41" t="s">
        <v>13</v>
      </c>
    </row>
    <row r="102" spans="1:17" x14ac:dyDescent="0.25">
      <c r="A102" s="124"/>
      <c r="I102" s="41">
        <v>7</v>
      </c>
      <c r="J102" s="41" t="s">
        <v>14</v>
      </c>
    </row>
    <row r="103" spans="1:17" x14ac:dyDescent="0.25">
      <c r="I103" s="41">
        <v>8</v>
      </c>
      <c r="J103" s="41" t="s">
        <v>15</v>
      </c>
    </row>
    <row r="104" spans="1:17" x14ac:dyDescent="0.25">
      <c r="I104" s="41">
        <v>10</v>
      </c>
      <c r="J104" s="41" t="s">
        <v>16</v>
      </c>
    </row>
    <row r="105" spans="1:17" x14ac:dyDescent="0.25">
      <c r="A105" s="118" t="s">
        <v>626</v>
      </c>
      <c r="I105" s="41">
        <v>11</v>
      </c>
      <c r="J105" s="41" t="s">
        <v>17</v>
      </c>
    </row>
    <row r="106" spans="1:17" x14ac:dyDescent="0.25">
      <c r="A106" s="5" t="s">
        <v>621</v>
      </c>
      <c r="I106" s="41">
        <v>12</v>
      </c>
      <c r="J106" s="41" t="s">
        <v>18</v>
      </c>
    </row>
    <row r="108" spans="1:17" ht="303.75" customHeight="1" x14ac:dyDescent="0.25"/>
    <row r="109" spans="1:17" x14ac:dyDescent="0.25">
      <c r="B109" s="15"/>
      <c r="C109" s="15"/>
      <c r="D109" s="15"/>
      <c r="E109" s="15"/>
      <c r="F109" s="15"/>
      <c r="G109" s="15"/>
      <c r="I109" s="15"/>
      <c r="J109" s="15"/>
      <c r="K109" s="15"/>
      <c r="M109" s="15"/>
      <c r="N109" s="15"/>
    </row>
  </sheetData>
  <mergeCells count="66">
    <mergeCell ref="A95:B95"/>
    <mergeCell ref="C95:D95"/>
    <mergeCell ref="E95:E96"/>
    <mergeCell ref="I95:J95"/>
    <mergeCell ref="A96:B96"/>
    <mergeCell ref="C96:D96"/>
    <mergeCell ref="A92:B92"/>
    <mergeCell ref="C92:D92"/>
    <mergeCell ref="E92:E94"/>
    <mergeCell ref="A93:B93"/>
    <mergeCell ref="C93:D93"/>
    <mergeCell ref="A94:B94"/>
    <mergeCell ref="C94:D94"/>
    <mergeCell ref="A89:B89"/>
    <mergeCell ref="C89:D89"/>
    <mergeCell ref="E89:E91"/>
    <mergeCell ref="A90:B90"/>
    <mergeCell ref="C90:D90"/>
    <mergeCell ref="A91:B91"/>
    <mergeCell ref="C91:D91"/>
    <mergeCell ref="A86:B86"/>
    <mergeCell ref="C86:D86"/>
    <mergeCell ref="E86:E88"/>
    <mergeCell ref="A87:B87"/>
    <mergeCell ref="C87:D87"/>
    <mergeCell ref="A88:B88"/>
    <mergeCell ref="C88:D88"/>
    <mergeCell ref="A82:B82"/>
    <mergeCell ref="C82:D82"/>
    <mergeCell ref="A83:B83"/>
    <mergeCell ref="C83:D83"/>
    <mergeCell ref="E83:E85"/>
    <mergeCell ref="A84:B84"/>
    <mergeCell ref="C84:D84"/>
    <mergeCell ref="A85:B85"/>
    <mergeCell ref="C85:D85"/>
    <mergeCell ref="A79:B79"/>
    <mergeCell ref="C79:D79"/>
    <mergeCell ref="E79:E81"/>
    <mergeCell ref="A80:B80"/>
    <mergeCell ref="C80:D80"/>
    <mergeCell ref="A81:B81"/>
    <mergeCell ref="C81:D81"/>
    <mergeCell ref="A76:B76"/>
    <mergeCell ref="C76:D76"/>
    <mergeCell ref="E76:E78"/>
    <mergeCell ref="A77:B77"/>
    <mergeCell ref="C77:D77"/>
    <mergeCell ref="A78:B78"/>
    <mergeCell ref="C78:D78"/>
    <mergeCell ref="A72:B72"/>
    <mergeCell ref="C72:D72"/>
    <mergeCell ref="H72:J72"/>
    <mergeCell ref="A73:B73"/>
    <mergeCell ref="C73:D73"/>
    <mergeCell ref="E73:E75"/>
    <mergeCell ref="A74:B74"/>
    <mergeCell ref="C74:D74"/>
    <mergeCell ref="A75:B75"/>
    <mergeCell ref="C75:D75"/>
    <mergeCell ref="A1:J1"/>
    <mergeCell ref="D6:J6"/>
    <mergeCell ref="D7:J7"/>
    <mergeCell ref="D8:J8"/>
    <mergeCell ref="I51:J51"/>
    <mergeCell ref="D54:G54"/>
  </mergeCells>
  <pageMargins left="0.70866141732283472" right="0.70866141732283472" top="0.78740157480314965" bottom="0.78740157480314965" header="0.31496062992125984" footer="0.31496062992125984"/>
  <pageSetup paperSize="9" scale="6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6" sqref="D6"/>
    </sheetView>
  </sheetViews>
  <sheetFormatPr baseColWidth="10" defaultRowHeight="15" x14ac:dyDescent="0.25"/>
  <cols>
    <col min="1" max="1" width="9.140625" style="4" bestFit="1" customWidth="1"/>
    <col min="2" max="2" width="29.5703125" bestFit="1" customWidth="1"/>
    <col min="3" max="3" width="34.140625" customWidth="1"/>
    <col min="4" max="4" width="45.140625" customWidth="1"/>
    <col min="5" max="5" width="50.140625" customWidth="1"/>
  </cols>
  <sheetData>
    <row r="1" spans="1:5" x14ac:dyDescent="0.25">
      <c r="A1" s="13" t="s">
        <v>566</v>
      </c>
      <c r="B1" s="13" t="s">
        <v>559</v>
      </c>
      <c r="C1" s="13" t="s">
        <v>560</v>
      </c>
      <c r="D1" s="13" t="s">
        <v>561</v>
      </c>
      <c r="E1" s="13" t="s">
        <v>505</v>
      </c>
    </row>
    <row r="2" spans="1:5" ht="45" x14ac:dyDescent="0.25">
      <c r="A2" s="89" t="s">
        <v>567</v>
      </c>
      <c r="B2" s="52" t="s">
        <v>526</v>
      </c>
      <c r="C2" s="51" t="s">
        <v>562</v>
      </c>
      <c r="D2" s="52" t="s">
        <v>599</v>
      </c>
      <c r="E2" s="52" t="s">
        <v>563</v>
      </c>
    </row>
    <row r="3" spans="1:5" ht="30" x14ac:dyDescent="0.25">
      <c r="A3" s="89"/>
      <c r="B3" s="52" t="s">
        <v>525</v>
      </c>
      <c r="C3" s="51" t="s">
        <v>564</v>
      </c>
      <c r="D3" s="52" t="s">
        <v>565</v>
      </c>
      <c r="E3" s="52"/>
    </row>
    <row r="4" spans="1:5" ht="45" x14ac:dyDescent="0.25">
      <c r="A4" s="89" t="s">
        <v>571</v>
      </c>
      <c r="B4" s="52" t="s">
        <v>527</v>
      </c>
      <c r="C4" s="51" t="s">
        <v>568</v>
      </c>
      <c r="D4" s="52" t="s">
        <v>569</v>
      </c>
      <c r="E4" s="52" t="s">
        <v>574</v>
      </c>
    </row>
    <row r="5" spans="1:5" ht="92.25" x14ac:dyDescent="0.25">
      <c r="A5" s="89"/>
      <c r="B5" s="52" t="s">
        <v>570</v>
      </c>
      <c r="C5" s="51" t="s">
        <v>466</v>
      </c>
      <c r="D5" s="52" t="s">
        <v>572</v>
      </c>
      <c r="E5" s="52" t="s">
        <v>575</v>
      </c>
    </row>
    <row r="6" spans="1:5" ht="135" x14ac:dyDescent="0.25">
      <c r="A6" s="89" t="s">
        <v>578</v>
      </c>
      <c r="B6" s="52" t="s">
        <v>576</v>
      </c>
      <c r="C6" s="52" t="s">
        <v>593</v>
      </c>
      <c r="D6" s="52" t="s">
        <v>595</v>
      </c>
      <c r="E6" s="52" t="s">
        <v>601</v>
      </c>
    </row>
    <row r="7" spans="1:5" ht="60.75" thickBot="1" x14ac:dyDescent="0.3">
      <c r="A7" s="90"/>
      <c r="B7" s="52" t="s">
        <v>577</v>
      </c>
      <c r="C7" s="52" t="s">
        <v>594</v>
      </c>
      <c r="D7" s="52" t="s">
        <v>596</v>
      </c>
      <c r="E7" s="52"/>
    </row>
    <row r="8" spans="1:5" ht="15.75" thickTop="1" x14ac:dyDescent="0.25">
      <c r="A8" s="49" t="s">
        <v>579</v>
      </c>
    </row>
  </sheetData>
  <mergeCells count="3">
    <mergeCell ref="A2:A3"/>
    <mergeCell ref="A4:A5"/>
    <mergeCell ref="A6:A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heetViews>
  <sheetFormatPr baseColWidth="10" defaultRowHeight="15" x14ac:dyDescent="0.25"/>
  <cols>
    <col min="1" max="1" width="9.140625" style="4" bestFit="1" customWidth="1"/>
    <col min="2" max="2" width="29.5703125" style="4" bestFit="1" customWidth="1"/>
    <col min="3" max="3" width="34.140625" style="4" customWidth="1"/>
    <col min="4" max="4" width="45.140625" style="4" customWidth="1"/>
    <col min="5" max="5" width="50.140625" style="4" customWidth="1"/>
    <col min="6" max="16384" width="11.42578125" style="4"/>
  </cols>
  <sheetData>
    <row r="1" spans="1:5" x14ac:dyDescent="0.25">
      <c r="A1" s="13" t="s">
        <v>566</v>
      </c>
      <c r="B1" s="13" t="s">
        <v>559</v>
      </c>
      <c r="C1" s="13" t="s">
        <v>560</v>
      </c>
      <c r="D1" s="13" t="s">
        <v>561</v>
      </c>
      <c r="E1" s="13" t="s">
        <v>505</v>
      </c>
    </row>
    <row r="2" spans="1:5" ht="30" x14ac:dyDescent="0.25">
      <c r="A2" s="89" t="s">
        <v>567</v>
      </c>
      <c r="B2" s="54" t="s">
        <v>526</v>
      </c>
      <c r="C2" s="51" t="s">
        <v>580</v>
      </c>
      <c r="D2" s="52" t="s">
        <v>581</v>
      </c>
      <c r="E2" s="52" t="s">
        <v>597</v>
      </c>
    </row>
    <row r="3" spans="1:5" ht="45" x14ac:dyDescent="0.25">
      <c r="A3" s="89"/>
      <c r="B3" s="54" t="s">
        <v>525</v>
      </c>
      <c r="C3" s="51" t="s">
        <v>582</v>
      </c>
      <c r="D3" s="52" t="s">
        <v>583</v>
      </c>
      <c r="E3" s="52"/>
    </row>
    <row r="4" spans="1:5" ht="30" x14ac:dyDescent="0.25">
      <c r="A4" s="89" t="s">
        <v>571</v>
      </c>
      <c r="B4" s="54" t="s">
        <v>527</v>
      </c>
      <c r="C4" s="51" t="s">
        <v>582</v>
      </c>
      <c r="D4" s="52" t="s">
        <v>598</v>
      </c>
      <c r="E4" s="52"/>
    </row>
    <row r="5" spans="1:5" ht="77.25" x14ac:dyDescent="0.25">
      <c r="A5" s="89"/>
      <c r="B5" s="54" t="s">
        <v>570</v>
      </c>
      <c r="C5" s="51" t="s">
        <v>584</v>
      </c>
      <c r="D5" s="52" t="s">
        <v>585</v>
      </c>
      <c r="E5" s="52" t="s">
        <v>600</v>
      </c>
    </row>
    <row r="6" spans="1:5" x14ac:dyDescent="0.25">
      <c r="A6" s="89" t="s">
        <v>578</v>
      </c>
      <c r="B6" s="54" t="s">
        <v>576</v>
      </c>
      <c r="C6" s="52" t="s">
        <v>586</v>
      </c>
      <c r="D6" s="52" t="s">
        <v>546</v>
      </c>
      <c r="E6" s="52"/>
    </row>
    <row r="7" spans="1:5" ht="45.75" thickBot="1" x14ac:dyDescent="0.3">
      <c r="A7" s="90"/>
      <c r="B7" s="54" t="s">
        <v>577</v>
      </c>
      <c r="C7" s="52" t="s">
        <v>588</v>
      </c>
      <c r="D7" s="52" t="s">
        <v>587</v>
      </c>
      <c r="E7" s="52"/>
    </row>
    <row r="8" spans="1:5" ht="15.75" thickTop="1" x14ac:dyDescent="0.25">
      <c r="A8" s="49" t="s">
        <v>579</v>
      </c>
    </row>
  </sheetData>
  <mergeCells count="3">
    <mergeCell ref="A2:A3"/>
    <mergeCell ref="A4:A5"/>
    <mergeCell ref="A6:A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heetViews>
  <sheetFormatPr baseColWidth="10" defaultRowHeight="15" x14ac:dyDescent="0.25"/>
  <cols>
    <col min="1" max="1" width="7.28515625" customWidth="1"/>
    <col min="2" max="2" width="66.140625" customWidth="1"/>
    <col min="3" max="3" width="66.28515625" bestFit="1" customWidth="1"/>
  </cols>
  <sheetData>
    <row r="1" spans="1:3" s="4" customFormat="1" x14ac:dyDescent="0.25">
      <c r="A1" s="13" t="s">
        <v>532</v>
      </c>
      <c r="B1" s="13" t="s">
        <v>533</v>
      </c>
      <c r="C1" s="13" t="s">
        <v>505</v>
      </c>
    </row>
    <row r="2" spans="1:3" x14ac:dyDescent="0.25">
      <c r="A2" s="48">
        <v>1</v>
      </c>
      <c r="B2" s="50" t="s">
        <v>509</v>
      </c>
      <c r="C2" s="51" t="s">
        <v>589</v>
      </c>
    </row>
    <row r="3" spans="1:3" ht="30" x14ac:dyDescent="0.25">
      <c r="A3" s="48">
        <v>2</v>
      </c>
      <c r="B3" s="50" t="s">
        <v>21</v>
      </c>
      <c r="C3" s="52" t="s">
        <v>590</v>
      </c>
    </row>
    <row r="4" spans="1:3" ht="45" x14ac:dyDescent="0.25">
      <c r="A4" s="48">
        <v>3</v>
      </c>
      <c r="B4" s="53" t="s">
        <v>573</v>
      </c>
      <c r="C4" s="51"/>
    </row>
    <row r="5" spans="1:3" ht="45" x14ac:dyDescent="0.25">
      <c r="A5" s="48">
        <v>4</v>
      </c>
      <c r="B5" s="50" t="s">
        <v>591</v>
      </c>
      <c r="C5" s="52" t="s">
        <v>592</v>
      </c>
    </row>
  </sheetData>
  <hyperlinks>
    <hyperlink ref="B2" r:id="rId1"/>
    <hyperlink ref="B3" r:id="rId2"/>
    <hyperlink ref="B5" r:id="rId3"/>
  </hyperlinks>
  <pageMargins left="0.7" right="0.7" top="0.78740157499999996" bottom="0.78740157499999996"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Berechnung (detailliert)</vt:lpstr>
      <vt:lpstr>Berechung (Jahr für Jahr)</vt:lpstr>
      <vt:lpstr>Berechnung (Sir Anderson)</vt:lpstr>
      <vt:lpstr>Berechnung Gerhard Maier</vt:lpstr>
      <vt:lpstr>Berechnung John MacArthur</vt:lpstr>
      <vt:lpstr>Quellen</vt:lpstr>
      <vt:lpstr>'Berechnung (detailliert)'!Druckbereich</vt:lpstr>
      <vt:lpstr>'Berechnung (Sir Anderson)'!Druckbereich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Errechnung der 70 Jahrwochen</dc:title>
  <dc:creator>Sascha Kriegler</dc:creator>
  <cp:lastModifiedBy>Sascha Kriegler</cp:lastModifiedBy>
  <cp:lastPrinted>2019-08-19T13:20:00Z</cp:lastPrinted>
  <dcterms:created xsi:type="dcterms:W3CDTF">2014-06-24T14:02:33Z</dcterms:created>
  <dcterms:modified xsi:type="dcterms:W3CDTF">2019-08-19T13:46:35Z</dcterms:modified>
</cp:coreProperties>
</file>